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Sandra\Desktop\"/>
    </mc:Choice>
  </mc:AlternateContent>
  <xr:revisionPtr revIDLastSave="0" documentId="13_ncr:1_{C5E749D1-4179-4C33-B49C-5B875611B6CD}" xr6:coauthVersionLast="47" xr6:coauthVersionMax="47" xr10:uidLastSave="{00000000-0000-0000-0000-000000000000}"/>
  <bookViews>
    <workbookView xWindow="-120" yWindow="-120" windowWidth="29040" windowHeight="15720" tabRatio="583" firstSheet="1" activeTab="5" xr2:uid="{00000000-000D-0000-FFFF-FFFF00000000}"/>
  </bookViews>
  <sheets>
    <sheet name="Skriveni" sheetId="1" state="hidden" r:id="rId1"/>
    <sheet name="PR-RAS" sheetId="4" r:id="rId2"/>
    <sheet name="BILANCA" sheetId="5" r:id="rId3"/>
    <sheet name="RAS-funkcijski" sheetId="6" r:id="rId4"/>
    <sheet name="P-VRIO" sheetId="7" r:id="rId5"/>
    <sheet name="OBVEZE" sheetId="8" r:id="rId6"/>
  </sheets>
  <definedNames>
    <definedName name="_xlnm.Print_Titles" localSheetId="2">BILANCA!1:4</definedName>
    <definedName name="_xlnm.Print_Titles" localSheetId="5">OBVEZE!1:4</definedName>
    <definedName name="_xlnm.Print_Titles" localSheetId="1">'PR-RAS'!1:4</definedName>
    <definedName name="_xlnm.Print_Titles" localSheetId="4">'P-VRIO'!1:4</definedName>
    <definedName name="_xlnm.Print_Titles" localSheetId="3">'RAS-funkcijski'!1:4</definedName>
    <definedName name="_xlnm.Print_Area" localSheetId="2">BILANCA!$A$1:$F$397</definedName>
    <definedName name="_xlnm.Print_Area" localSheetId="5">OBVEZE!$A$1:$F$109</definedName>
    <definedName name="_xlnm.Print_Area" localSheetId="1">'PR-RAS'!$A$1:$F$1019</definedName>
    <definedName name="_xlnm.Print_Area" localSheetId="4">'P-VRIO'!$A$1:$F$48</definedName>
    <definedName name="_xlnm.Print_Area" localSheetId="3">'RAS-funkcijski'!$A$1:$F$141</definedName>
    <definedName name="Z_20966C26_2FB0_458A_A419_418535DD5D43_.wvu.PrintArea" localSheetId="5">OBVEZE!$A$3:$D$109</definedName>
    <definedName name="Z_20966C26_2FB0_458A_A419_418535DD5D43_.wvu.PrintTitles" localSheetId="5">OBVEZE!$A$3:$IQ$3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81" i="1" l="1"/>
  <c r="D1481" i="1"/>
  <c r="G1481" i="1"/>
  <c r="H1481" i="1"/>
  <c r="C1482" i="1"/>
  <c r="D1482" i="1"/>
  <c r="G1482" i="1"/>
  <c r="H1482" i="1"/>
  <c r="C1483" i="1"/>
  <c r="D1483" i="1"/>
  <c r="G1483" i="1"/>
  <c r="H1483" i="1"/>
  <c r="C1486" i="1"/>
  <c r="D1486" i="1"/>
  <c r="G1486" i="1"/>
  <c r="H1486" i="1"/>
  <c r="C1487" i="1"/>
  <c r="D1487" i="1"/>
  <c r="G1487" i="1"/>
  <c r="H1487" i="1"/>
  <c r="C1488" i="1"/>
  <c r="D1488" i="1"/>
  <c r="G1488" i="1"/>
  <c r="H1488" i="1"/>
  <c r="C1490" i="1"/>
  <c r="D1490" i="1"/>
  <c r="G1490" i="1"/>
  <c r="H1490" i="1"/>
  <c r="C1491" i="1"/>
  <c r="D1491" i="1"/>
  <c r="G1491" i="1"/>
  <c r="H1491" i="1"/>
  <c r="C1492" i="1"/>
  <c r="D1492" i="1"/>
  <c r="G1492" i="1"/>
  <c r="H1492" i="1"/>
  <c r="C1493" i="1"/>
  <c r="D1493" i="1"/>
  <c r="G1493" i="1"/>
  <c r="H1493" i="1"/>
  <c r="C1495" i="1"/>
  <c r="D1495" i="1"/>
  <c r="G1495" i="1"/>
  <c r="H1495" i="1"/>
  <c r="C1496" i="1"/>
  <c r="D1496" i="1"/>
  <c r="G1496" i="1"/>
  <c r="H1496" i="1"/>
  <c r="C1497" i="1"/>
  <c r="D1497" i="1"/>
  <c r="G1497" i="1"/>
  <c r="H1497" i="1"/>
  <c r="C1498" i="1"/>
  <c r="D1498" i="1"/>
  <c r="G1498" i="1"/>
  <c r="H1498" i="1"/>
  <c r="C1499" i="1"/>
  <c r="G1499" i="1" s="1"/>
  <c r="D1499" i="1"/>
  <c r="C1500" i="1"/>
  <c r="D1500" i="1"/>
  <c r="G1500" i="1"/>
  <c r="H1500" i="1"/>
  <c r="C1501" i="1"/>
  <c r="D1501" i="1"/>
  <c r="G1501" i="1"/>
  <c r="H1501" i="1"/>
  <c r="C1503" i="1"/>
  <c r="D1503" i="1"/>
  <c r="G1503" i="1"/>
  <c r="H1503" i="1"/>
  <c r="C1504" i="1"/>
  <c r="G1504" i="1" s="1"/>
  <c r="D1504" i="1"/>
  <c r="C1505" i="1"/>
  <c r="D1505" i="1"/>
  <c r="G1505" i="1"/>
  <c r="H1505" i="1"/>
  <c r="C1506" i="1"/>
  <c r="D1506" i="1"/>
  <c r="G1506" i="1"/>
  <c r="H1506" i="1"/>
  <c r="C1507" i="1"/>
  <c r="D1507" i="1"/>
  <c r="G1507" i="1"/>
  <c r="H1507" i="1"/>
  <c r="C1508" i="1"/>
  <c r="D1508" i="1"/>
  <c r="G1508" i="1"/>
  <c r="H1508" i="1"/>
  <c r="C1511" i="1"/>
  <c r="D1511" i="1"/>
  <c r="G1511" i="1"/>
  <c r="H1511" i="1"/>
  <c r="C1512" i="1"/>
  <c r="D1512" i="1"/>
  <c r="G1512" i="1"/>
  <c r="H1512" i="1"/>
  <c r="C1514" i="1"/>
  <c r="G1514" i="1" s="1"/>
  <c r="D1514" i="1"/>
  <c r="C1515" i="1"/>
  <c r="D1515" i="1"/>
  <c r="G1515" i="1"/>
  <c r="H1515" i="1"/>
  <c r="C1516" i="1"/>
  <c r="D1516" i="1"/>
  <c r="G1516" i="1"/>
  <c r="H1516" i="1"/>
  <c r="C1518" i="1"/>
  <c r="D1518" i="1"/>
  <c r="G1518" i="1"/>
  <c r="H1518" i="1"/>
  <c r="C1519" i="1"/>
  <c r="G1519" i="1" s="1"/>
  <c r="D1519" i="1"/>
  <c r="C1520" i="1"/>
  <c r="D1520" i="1"/>
  <c r="G1520" i="1"/>
  <c r="H1520" i="1"/>
  <c r="C1521" i="1"/>
  <c r="D1521" i="1"/>
  <c r="G1521" i="1"/>
  <c r="H1521" i="1"/>
  <c r="C1522" i="1"/>
  <c r="D1522" i="1"/>
  <c r="G1522" i="1"/>
  <c r="H1522" i="1"/>
  <c r="C1523" i="1"/>
  <c r="D1523" i="1"/>
  <c r="G1523" i="1"/>
  <c r="H1523" i="1"/>
  <c r="C1526" i="1"/>
  <c r="D1526" i="1"/>
  <c r="G1526" i="1"/>
  <c r="H1526" i="1"/>
  <c r="C1527" i="1"/>
  <c r="D1527" i="1"/>
  <c r="G1527" i="1"/>
  <c r="H1527" i="1"/>
  <c r="C1528" i="1"/>
  <c r="D1528" i="1"/>
  <c r="G1528" i="1"/>
  <c r="H1528" i="1"/>
  <c r="C1529" i="1"/>
  <c r="G1529" i="1" s="1"/>
  <c r="D1529" i="1"/>
  <c r="C1530" i="1"/>
  <c r="D1530" i="1"/>
  <c r="G1530" i="1"/>
  <c r="H1530" i="1"/>
  <c r="C1531" i="1"/>
  <c r="D1531" i="1"/>
  <c r="G1531" i="1"/>
  <c r="H1531" i="1"/>
  <c r="C1532" i="1"/>
  <c r="D1532" i="1"/>
  <c r="G1532" i="1"/>
  <c r="H1532" i="1"/>
  <c r="C1533" i="1"/>
  <c r="D1533" i="1"/>
  <c r="G1533" i="1"/>
  <c r="H1533" i="1"/>
  <c r="C1534" i="1"/>
  <c r="G1534" i="1" s="1"/>
  <c r="D1534" i="1"/>
  <c r="C1535" i="1"/>
  <c r="D1535" i="1"/>
  <c r="G1535" i="1"/>
  <c r="H1535" i="1"/>
  <c r="C1540" i="1"/>
  <c r="J1540" i="1" s="1"/>
  <c r="D1540" i="1"/>
  <c r="G1540" i="1"/>
  <c r="I1540" i="1" s="1"/>
  <c r="H1540" i="1"/>
  <c r="C1541" i="1"/>
  <c r="D1541" i="1"/>
  <c r="G1541" i="1"/>
  <c r="H1541" i="1"/>
  <c r="I1541" i="1"/>
  <c r="J1541" i="1"/>
  <c r="C1542" i="1"/>
  <c r="D1542" i="1"/>
  <c r="G1542" i="1"/>
  <c r="H1542" i="1"/>
  <c r="I1542" i="1" s="1"/>
  <c r="J1542" i="1"/>
  <c r="C1543" i="1"/>
  <c r="D1543" i="1"/>
  <c r="G1543" i="1"/>
  <c r="H1543" i="1"/>
  <c r="I1543" i="1"/>
  <c r="J1543" i="1"/>
  <c r="C1544" i="1"/>
  <c r="D1544" i="1"/>
  <c r="G1544" i="1"/>
  <c r="H1544" i="1"/>
  <c r="I1544" i="1"/>
  <c r="J1544" i="1"/>
  <c r="C1545" i="1"/>
  <c r="D1545" i="1"/>
  <c r="J1545" i="1" s="1"/>
  <c r="D1546" i="1"/>
  <c r="C1547" i="1"/>
  <c r="H1547" i="1" s="1"/>
  <c r="D1547" i="1"/>
  <c r="G1547" i="1"/>
  <c r="I1547" i="1" s="1"/>
  <c r="C1548" i="1"/>
  <c r="J1548" i="1" s="1"/>
  <c r="D1548" i="1"/>
  <c r="G1548" i="1"/>
  <c r="I1548" i="1" s="1"/>
  <c r="H1548" i="1"/>
  <c r="C1549" i="1"/>
  <c r="D1549" i="1"/>
  <c r="G1549" i="1"/>
  <c r="H1549" i="1"/>
  <c r="I1549" i="1"/>
  <c r="J1549" i="1"/>
  <c r="C1550" i="1"/>
  <c r="J1550" i="1" s="1"/>
  <c r="D1550" i="1"/>
  <c r="G1550" i="1"/>
  <c r="H1550" i="1"/>
  <c r="I1550" i="1"/>
  <c r="C1551" i="1"/>
  <c r="D1551" i="1"/>
  <c r="G1551" i="1"/>
  <c r="H1551" i="1"/>
  <c r="I1551" i="1"/>
  <c r="J1551" i="1"/>
  <c r="C1552" i="1"/>
  <c r="D1552" i="1"/>
  <c r="C1553" i="1"/>
  <c r="D1553" i="1"/>
  <c r="C1556" i="1"/>
  <c r="D1556" i="1"/>
  <c r="C1557" i="1"/>
  <c r="D1557" i="1"/>
  <c r="C1558" i="1"/>
  <c r="D1558" i="1"/>
  <c r="C1559" i="1"/>
  <c r="D1559" i="1"/>
  <c r="G1559" i="1" s="1"/>
  <c r="C1560" i="1"/>
  <c r="J1560" i="1" s="1"/>
  <c r="D1560" i="1"/>
  <c r="G1560" i="1"/>
  <c r="H1560" i="1"/>
  <c r="C1561" i="1"/>
  <c r="H1561" i="1" s="1"/>
  <c r="D1561" i="1"/>
  <c r="G1561" i="1"/>
  <c r="C1563" i="1"/>
  <c r="D1563" i="1"/>
  <c r="C1564" i="1"/>
  <c r="D1564" i="1"/>
  <c r="C1565" i="1"/>
  <c r="D1565" i="1"/>
  <c r="C1566" i="1"/>
  <c r="D1566" i="1"/>
  <c r="G1566" i="1"/>
  <c r="C1567" i="1"/>
  <c r="J1567" i="1" s="1"/>
  <c r="D1567" i="1"/>
  <c r="G1567" i="1"/>
  <c r="I1567" i="1" s="1"/>
  <c r="H1567" i="1"/>
  <c r="C1568" i="1"/>
  <c r="H1568" i="1" s="1"/>
  <c r="D1568" i="1"/>
  <c r="G1568" i="1"/>
  <c r="I1568" i="1" s="1"/>
  <c r="C1569" i="1"/>
  <c r="J1569" i="1" s="1"/>
  <c r="D1569" i="1"/>
  <c r="G1569" i="1"/>
  <c r="H1569" i="1"/>
  <c r="I1569" i="1"/>
  <c r="C1571" i="1"/>
  <c r="C1572" i="1"/>
  <c r="H1572" i="1" s="1"/>
  <c r="D1572" i="1"/>
  <c r="G1572" i="1"/>
  <c r="I1572" i="1" s="1"/>
  <c r="C1573" i="1"/>
  <c r="J1573" i="1" s="1"/>
  <c r="D1573" i="1"/>
  <c r="G1573" i="1"/>
  <c r="H1573" i="1"/>
  <c r="I1573" i="1"/>
  <c r="C1574" i="1"/>
  <c r="D1574" i="1"/>
  <c r="G1574" i="1"/>
  <c r="H1574" i="1"/>
  <c r="I1574" i="1"/>
  <c r="J1574" i="1"/>
  <c r="C1575" i="1"/>
  <c r="J1575" i="1" s="1"/>
  <c r="D1575" i="1"/>
  <c r="G1575" i="1"/>
  <c r="H1575" i="1"/>
  <c r="I1575" i="1"/>
  <c r="C1577" i="1"/>
  <c r="D1577" i="1"/>
  <c r="G1577" i="1"/>
  <c r="C1578" i="1"/>
  <c r="J1578" i="1" s="1"/>
  <c r="D1578" i="1"/>
  <c r="G1578" i="1"/>
  <c r="H1578" i="1"/>
  <c r="C1579" i="1"/>
  <c r="H1579" i="1" s="1"/>
  <c r="D1579" i="1"/>
  <c r="G1579" i="1"/>
  <c r="I1579" i="1" s="1"/>
  <c r="C1580" i="1"/>
  <c r="J1580" i="1" s="1"/>
  <c r="D1580" i="1"/>
  <c r="G1580" i="1"/>
  <c r="H1580" i="1"/>
  <c r="C1581" i="1"/>
  <c r="G1581" i="1"/>
  <c r="H1581" i="1"/>
  <c r="C1583" i="1"/>
  <c r="G1583" i="1"/>
  <c r="H1583" i="1"/>
  <c r="G1584" i="1"/>
  <c r="C1585" i="1"/>
  <c r="G1585" i="1" s="1"/>
  <c r="C1586" i="1"/>
  <c r="G1586" i="1" s="1"/>
  <c r="C1587" i="1"/>
  <c r="C1588" i="1"/>
  <c r="G1588" i="1"/>
  <c r="H1588" i="1"/>
  <c r="C1589" i="1"/>
  <c r="H1589" i="1" s="1"/>
  <c r="G1589" i="1"/>
  <c r="C1590" i="1"/>
  <c r="G1590" i="1"/>
  <c r="H1590" i="1"/>
  <c r="C1591" i="1"/>
  <c r="C1592" i="1"/>
  <c r="G1592" i="1"/>
  <c r="H1592" i="1"/>
  <c r="C1593" i="1"/>
  <c r="C1595" i="1"/>
  <c r="G1595" i="1" s="1"/>
  <c r="H1595" i="1"/>
  <c r="C1596" i="1"/>
  <c r="C1597" i="1"/>
  <c r="G1597" i="1"/>
  <c r="H1597" i="1"/>
  <c r="C1598" i="1"/>
  <c r="G1598" i="1"/>
  <c r="H1598" i="1"/>
  <c r="C1599" i="1"/>
  <c r="G1599" i="1"/>
  <c r="H1599" i="1"/>
  <c r="C1600" i="1"/>
  <c r="H1600" i="1" s="1"/>
  <c r="G1600" i="1"/>
  <c r="C1602" i="1"/>
  <c r="G1602" i="1"/>
  <c r="H1602" i="1"/>
  <c r="C1604" i="1"/>
  <c r="H1604" i="1" s="1"/>
  <c r="G1604" i="1"/>
  <c r="C1605" i="1"/>
  <c r="G1605" i="1"/>
  <c r="H1605" i="1"/>
  <c r="C1606" i="1"/>
  <c r="G1606" i="1"/>
  <c r="H1606" i="1"/>
  <c r="C1607" i="1"/>
  <c r="C1608" i="1"/>
  <c r="G1608" i="1"/>
  <c r="H1608" i="1"/>
  <c r="C1609" i="1"/>
  <c r="H1609" i="1" s="1"/>
  <c r="C1610" i="1"/>
  <c r="G1610" i="1"/>
  <c r="H1610" i="1"/>
  <c r="C1611" i="1"/>
  <c r="C1612" i="1"/>
  <c r="G1612" i="1" s="1"/>
  <c r="C1614" i="1"/>
  <c r="G1614" i="1" s="1"/>
  <c r="H1614" i="1"/>
  <c r="C1615" i="1"/>
  <c r="G1615" i="1" s="1"/>
  <c r="H1615" i="1"/>
  <c r="C1616" i="1"/>
  <c r="C1617" i="1"/>
  <c r="G1617" i="1"/>
  <c r="H1617" i="1"/>
  <c r="C1618" i="1"/>
  <c r="G1618" i="1"/>
  <c r="H1618" i="1"/>
  <c r="C1619" i="1"/>
  <c r="G1619" i="1"/>
  <c r="H1619" i="1"/>
  <c r="C1623" i="1"/>
  <c r="G1623" i="1"/>
  <c r="H1623" i="1"/>
  <c r="C1624" i="1"/>
  <c r="H1624" i="1" s="1"/>
  <c r="G1624" i="1"/>
  <c r="C1625" i="1"/>
  <c r="G1625" i="1"/>
  <c r="H1625" i="1"/>
  <c r="C1626" i="1"/>
  <c r="G1626" i="1"/>
  <c r="H1626" i="1"/>
  <c r="C1629" i="1"/>
  <c r="H1629" i="1" s="1"/>
  <c r="G1629" i="1"/>
  <c r="C1630" i="1"/>
  <c r="G1630" i="1"/>
  <c r="H1630" i="1"/>
  <c r="C1631" i="1"/>
  <c r="C1632" i="1"/>
  <c r="G1632" i="1"/>
  <c r="H1632" i="1"/>
  <c r="C1634" i="1"/>
  <c r="G1634" i="1"/>
  <c r="H1634" i="1"/>
  <c r="C1635" i="1"/>
  <c r="G1635" i="1" s="1"/>
  <c r="C1636" i="1"/>
  <c r="C1637" i="1"/>
  <c r="G1637" i="1"/>
  <c r="H1637" i="1"/>
  <c r="C1639" i="1"/>
  <c r="G1639" i="1"/>
  <c r="H1639" i="1"/>
  <c r="C1640" i="1"/>
  <c r="H1640" i="1" s="1"/>
  <c r="G1640" i="1"/>
  <c r="C1641" i="1"/>
  <c r="G1641" i="1"/>
  <c r="H1641" i="1"/>
  <c r="C1642" i="1"/>
  <c r="G1642" i="1"/>
  <c r="H1642" i="1"/>
  <c r="C1644" i="1"/>
  <c r="H1644" i="1" s="1"/>
  <c r="G1644" i="1"/>
  <c r="C1645" i="1"/>
  <c r="G1645" i="1"/>
  <c r="H1645" i="1"/>
  <c r="C1646" i="1"/>
  <c r="G1646" i="1"/>
  <c r="H1646" i="1"/>
  <c r="C1647" i="1"/>
  <c r="C1649" i="1"/>
  <c r="H1649" i="1" s="1"/>
  <c r="G1649" i="1"/>
  <c r="C1650" i="1"/>
  <c r="G1650" i="1"/>
  <c r="H1650" i="1"/>
  <c r="C1651" i="1"/>
  <c r="C1652" i="1"/>
  <c r="G1652" i="1"/>
  <c r="H1652" i="1"/>
  <c r="C1653" i="1"/>
  <c r="G1653" i="1"/>
  <c r="H1653" i="1"/>
  <c r="C1654" i="1"/>
  <c r="G1654" i="1"/>
  <c r="H1654" i="1"/>
  <c r="C1655" i="1"/>
  <c r="G1655" i="1" s="1"/>
  <c r="H1655" i="1"/>
  <c r="C1656" i="1"/>
  <c r="C1657" i="1"/>
  <c r="G1657" i="1"/>
  <c r="H1657" i="1"/>
  <c r="C1659" i="1"/>
  <c r="G1659" i="1"/>
  <c r="H1659" i="1"/>
  <c r="C1660" i="1"/>
  <c r="H1660" i="1" s="1"/>
  <c r="G1660" i="1"/>
  <c r="C1661" i="1"/>
  <c r="G1661" i="1"/>
  <c r="H1661" i="1"/>
  <c r="C1662" i="1"/>
  <c r="G1662" i="1"/>
  <c r="H1662" i="1"/>
  <c r="C1664" i="1"/>
  <c r="H1664" i="1" s="1"/>
  <c r="G1664" i="1"/>
  <c r="C1665" i="1"/>
  <c r="G1665" i="1"/>
  <c r="H1665" i="1"/>
  <c r="C1666" i="1"/>
  <c r="G1666" i="1"/>
  <c r="H1666" i="1"/>
  <c r="C1667" i="1"/>
  <c r="C1669" i="1"/>
  <c r="H1669" i="1" s="1"/>
  <c r="G1669" i="1"/>
  <c r="C1670" i="1"/>
  <c r="G1670" i="1"/>
  <c r="H1670" i="1"/>
  <c r="C1671" i="1"/>
  <c r="C1672" i="1"/>
  <c r="G1672" i="1"/>
  <c r="H1672" i="1"/>
  <c r="C1673" i="1"/>
  <c r="G1673" i="1"/>
  <c r="H1673" i="1"/>
  <c r="C1674" i="1"/>
  <c r="G1674" i="1"/>
  <c r="H1674" i="1"/>
  <c r="C1675" i="1"/>
  <c r="G1675" i="1" s="1"/>
  <c r="H1675" i="1"/>
  <c r="C1676" i="1"/>
  <c r="C1677" i="1"/>
  <c r="G1677" i="1"/>
  <c r="H1677" i="1"/>
  <c r="C1678" i="1"/>
  <c r="G1678" i="1"/>
  <c r="H1678" i="1"/>
  <c r="C1679" i="1"/>
  <c r="G1679" i="1"/>
  <c r="H1679" i="1"/>
  <c r="C1680" i="1"/>
  <c r="H1680" i="1" s="1"/>
  <c r="C1681" i="1"/>
  <c r="G1681" i="1"/>
  <c r="H1681" i="1"/>
  <c r="C1682" i="1"/>
  <c r="G1682" i="1" s="1"/>
  <c r="C1683" i="1"/>
  <c r="G1683" i="1"/>
  <c r="H1683" i="1"/>
  <c r="C1684" i="1"/>
  <c r="H1684" i="1" s="1"/>
  <c r="G1684" i="1"/>
  <c r="C1685" i="1"/>
  <c r="G1685" i="1"/>
  <c r="H1685" i="1"/>
  <c r="D104" i="8"/>
  <c r="D97" i="8"/>
  <c r="D92" i="8"/>
  <c r="C1668" i="1" s="1"/>
  <c r="D87" i="8"/>
  <c r="C1663" i="1" s="1"/>
  <c r="D82" i="8"/>
  <c r="C1658" i="1" s="1"/>
  <c r="D77" i="8"/>
  <c r="D72" i="8"/>
  <c r="C1648" i="1" s="1"/>
  <c r="D67" i="8"/>
  <c r="C1643" i="1" s="1"/>
  <c r="D62" i="8"/>
  <c r="C1638" i="1" s="1"/>
  <c r="D57" i="8"/>
  <c r="D52" i="8"/>
  <c r="C1628" i="1" s="1"/>
  <c r="D46" i="8"/>
  <c r="D37" i="8"/>
  <c r="C1613" i="1" s="1"/>
  <c r="D27" i="8"/>
  <c r="D18" i="8"/>
  <c r="C1594" i="1" s="1"/>
  <c r="D8" i="8"/>
  <c r="C1584" i="1" s="1"/>
  <c r="H1584" i="1" s="1"/>
  <c r="E44" i="7"/>
  <c r="D1576" i="1" s="1"/>
  <c r="D44" i="7"/>
  <c r="C1576" i="1" s="1"/>
  <c r="E39" i="7"/>
  <c r="D1571" i="1" s="1"/>
  <c r="D39" i="7"/>
  <c r="E38" i="7"/>
  <c r="D38" i="7"/>
  <c r="E30" i="7"/>
  <c r="D1562" i="1" s="1"/>
  <c r="D30" i="7"/>
  <c r="C1562" i="1" s="1"/>
  <c r="E23" i="7"/>
  <c r="D23" i="7"/>
  <c r="E14" i="7"/>
  <c r="D14" i="7"/>
  <c r="C1546" i="1" s="1"/>
  <c r="E7" i="7"/>
  <c r="D1539" i="1" s="1"/>
  <c r="D7" i="7"/>
  <c r="C1539" i="1" s="1"/>
  <c r="E6" i="7"/>
  <c r="D6" i="7"/>
  <c r="F140" i="6"/>
  <c r="F139" i="6"/>
  <c r="F138" i="6"/>
  <c r="F137" i="6"/>
  <c r="F136" i="6"/>
  <c r="F135" i="6"/>
  <c r="F134" i="6"/>
  <c r="F133" i="6"/>
  <c r="F132" i="6"/>
  <c r="F131" i="6"/>
  <c r="E130" i="6"/>
  <c r="D1525" i="1" s="1"/>
  <c r="D130" i="6"/>
  <c r="E129" i="6"/>
  <c r="D1524" i="1" s="1"/>
  <c r="D129" i="6"/>
  <c r="F128" i="6"/>
  <c r="F127" i="6"/>
  <c r="F126" i="6"/>
  <c r="F125" i="6"/>
  <c r="F124" i="6"/>
  <c r="F123" i="6"/>
  <c r="E122" i="6"/>
  <c r="D1517" i="1" s="1"/>
  <c r="D122" i="6"/>
  <c r="C1517" i="1" s="1"/>
  <c r="F121" i="6"/>
  <c r="F120" i="6"/>
  <c r="F119" i="6"/>
  <c r="F118" i="6"/>
  <c r="E118" i="6"/>
  <c r="D1513" i="1" s="1"/>
  <c r="D118" i="6"/>
  <c r="C1513" i="1" s="1"/>
  <c r="F117" i="6"/>
  <c r="F116" i="6"/>
  <c r="E115" i="6"/>
  <c r="D1510" i="1" s="1"/>
  <c r="D115" i="6"/>
  <c r="E114" i="6"/>
  <c r="F113" i="6"/>
  <c r="F112" i="6"/>
  <c r="F111" i="6"/>
  <c r="F110" i="6"/>
  <c r="F109" i="6"/>
  <c r="F108" i="6"/>
  <c r="F107" i="6"/>
  <c r="E107" i="6"/>
  <c r="D1502" i="1" s="1"/>
  <c r="D107" i="6"/>
  <c r="C1502" i="1" s="1"/>
  <c r="F106" i="6"/>
  <c r="F105" i="6"/>
  <c r="F104" i="6"/>
  <c r="F103" i="6"/>
  <c r="F102" i="6"/>
  <c r="F101" i="6"/>
  <c r="F100" i="6"/>
  <c r="E99" i="6"/>
  <c r="D1494" i="1" s="1"/>
  <c r="D99" i="6"/>
  <c r="F98" i="6"/>
  <c r="F97" i="6"/>
  <c r="F96" i="6"/>
  <c r="F95" i="6"/>
  <c r="F94" i="6"/>
  <c r="E94" i="6"/>
  <c r="D94" i="6"/>
  <c r="F93" i="6"/>
  <c r="F92" i="6"/>
  <c r="F91" i="6"/>
  <c r="F90" i="6"/>
  <c r="E90" i="6"/>
  <c r="D1485" i="1" s="1"/>
  <c r="D90" i="6"/>
  <c r="C1485" i="1" s="1"/>
  <c r="F88" i="6"/>
  <c r="F87" i="6"/>
  <c r="F86" i="6"/>
  <c r="F85" i="6"/>
  <c r="F84" i="6"/>
  <c r="F83" i="6"/>
  <c r="E82" i="6"/>
  <c r="D1477" i="1" s="1"/>
  <c r="D82" i="6"/>
  <c r="F82" i="6" s="1"/>
  <c r="F81" i="6"/>
  <c r="F80" i="6"/>
  <c r="F79" i="6"/>
  <c r="F78" i="6"/>
  <c r="F77" i="6"/>
  <c r="F76" i="6"/>
  <c r="E75" i="6"/>
  <c r="D75" i="6"/>
  <c r="F75" i="6" s="1"/>
  <c r="F74" i="6"/>
  <c r="F73" i="6"/>
  <c r="F72" i="6"/>
  <c r="F71" i="6"/>
  <c r="F70" i="6"/>
  <c r="F69" i="6"/>
  <c r="F68" i="6"/>
  <c r="F67" i="6"/>
  <c r="E66" i="6"/>
  <c r="D66" i="6"/>
  <c r="F65" i="6"/>
  <c r="F64" i="6"/>
  <c r="F63" i="6"/>
  <c r="F62" i="6"/>
  <c r="F61" i="6"/>
  <c r="E61" i="6"/>
  <c r="D61" i="6"/>
  <c r="F60" i="6"/>
  <c r="F59" i="6"/>
  <c r="F58" i="6"/>
  <c r="F57" i="6"/>
  <c r="F56" i="6"/>
  <c r="F55" i="6"/>
  <c r="E54" i="6"/>
  <c r="D54" i="6"/>
  <c r="F53" i="6"/>
  <c r="F52" i="6"/>
  <c r="F51" i="6"/>
  <c r="E50" i="6"/>
  <c r="D50" i="6"/>
  <c r="F50" i="6" s="1"/>
  <c r="F49" i="6"/>
  <c r="F48" i="6"/>
  <c r="F47" i="6"/>
  <c r="F46" i="6"/>
  <c r="F45" i="6"/>
  <c r="F44" i="6"/>
  <c r="F43" i="6"/>
  <c r="E43" i="6"/>
  <c r="D1438" i="1" s="1"/>
  <c r="G1438" i="1" s="1"/>
  <c r="D43" i="6"/>
  <c r="F42" i="6"/>
  <c r="F41" i="6"/>
  <c r="F40" i="6"/>
  <c r="E39" i="6"/>
  <c r="D39" i="6"/>
  <c r="F38" i="6"/>
  <c r="F37" i="6"/>
  <c r="E36" i="6"/>
  <c r="D36" i="6"/>
  <c r="F34" i="6"/>
  <c r="F33" i="6"/>
  <c r="F32" i="6"/>
  <c r="F31" i="6"/>
  <c r="F30" i="6"/>
  <c r="F29" i="6"/>
  <c r="F28" i="6"/>
  <c r="E28" i="6"/>
  <c r="D1423" i="1" s="1"/>
  <c r="D28" i="6"/>
  <c r="F27" i="6"/>
  <c r="F26" i="6"/>
  <c r="F25" i="6"/>
  <c r="F24" i="6"/>
  <c r="F23" i="6"/>
  <c r="E22" i="6"/>
  <c r="D1417" i="1" s="1"/>
  <c r="D22" i="6"/>
  <c r="F21" i="6"/>
  <c r="F20" i="6"/>
  <c r="F19" i="6"/>
  <c r="F18" i="6"/>
  <c r="F17" i="6"/>
  <c r="F16" i="6"/>
  <c r="F15" i="6"/>
  <c r="F14" i="6"/>
  <c r="E13" i="6"/>
  <c r="D1408" i="1" s="1"/>
  <c r="D13" i="6"/>
  <c r="F12" i="6"/>
  <c r="F11" i="6"/>
  <c r="F10" i="6"/>
  <c r="E10" i="6"/>
  <c r="D10" i="6"/>
  <c r="F9" i="6"/>
  <c r="F8" i="6"/>
  <c r="F7" i="6"/>
  <c r="F6" i="6"/>
  <c r="E6" i="6"/>
  <c r="D6" i="6"/>
  <c r="F396" i="5"/>
  <c r="F395" i="5"/>
  <c r="F394" i="5"/>
  <c r="F393" i="5"/>
  <c r="F392" i="5"/>
  <c r="F391" i="5"/>
  <c r="F390" i="5"/>
  <c r="F389" i="5"/>
  <c r="F388" i="5"/>
  <c r="F387" i="5"/>
  <c r="F386" i="5"/>
  <c r="F385" i="5"/>
  <c r="F384" i="5"/>
  <c r="F383" i="5"/>
  <c r="F382" i="5"/>
  <c r="F381" i="5"/>
  <c r="F380" i="5"/>
  <c r="F379" i="5"/>
  <c r="F378" i="5"/>
  <c r="F377" i="5"/>
  <c r="F376" i="5"/>
  <c r="F375" i="5"/>
  <c r="F374" i="5"/>
  <c r="F373" i="5"/>
  <c r="F372" i="5"/>
  <c r="F371" i="5"/>
  <c r="F370" i="5"/>
  <c r="F369" i="5"/>
  <c r="F368" i="5"/>
  <c r="F367" i="5"/>
  <c r="F366" i="5"/>
  <c r="F365" i="5"/>
  <c r="F364" i="5"/>
  <c r="F363" i="5"/>
  <c r="F362" i="5"/>
  <c r="F361" i="5"/>
  <c r="F360" i="5"/>
  <c r="F359" i="5"/>
  <c r="F358" i="5"/>
  <c r="F357" i="5"/>
  <c r="F356" i="5"/>
  <c r="F355" i="5"/>
  <c r="F354" i="5"/>
  <c r="F353" i="5"/>
  <c r="F352" i="5"/>
  <c r="F351" i="5"/>
  <c r="F350" i="5"/>
  <c r="F349" i="5"/>
  <c r="F348" i="5"/>
  <c r="F347" i="5"/>
  <c r="F346" i="5"/>
  <c r="F345" i="5"/>
  <c r="F344" i="5"/>
  <c r="F343" i="5"/>
  <c r="F342" i="5"/>
  <c r="F341" i="5"/>
  <c r="F340" i="5"/>
  <c r="F339" i="5"/>
  <c r="F338" i="5"/>
  <c r="F337" i="5"/>
  <c r="F336" i="5"/>
  <c r="F335" i="5"/>
  <c r="F334" i="5"/>
  <c r="F333" i="5"/>
  <c r="F332" i="5"/>
  <c r="F331" i="5"/>
  <c r="F330" i="5"/>
  <c r="F329" i="5"/>
  <c r="F328" i="5"/>
  <c r="F327" i="5"/>
  <c r="F326" i="5"/>
  <c r="F325" i="5"/>
  <c r="F324" i="5"/>
  <c r="F323" i="5"/>
  <c r="F322" i="5"/>
  <c r="F321" i="5"/>
  <c r="F320" i="5"/>
  <c r="F319" i="5"/>
  <c r="F318" i="5"/>
  <c r="F317" i="5"/>
  <c r="F316" i="5"/>
  <c r="F315" i="5"/>
  <c r="F314" i="5"/>
  <c r="F313" i="5"/>
  <c r="F312" i="5"/>
  <c r="F311" i="5"/>
  <c r="F310" i="5"/>
  <c r="F309" i="5"/>
  <c r="F308" i="5"/>
  <c r="F307" i="5"/>
  <c r="F306" i="5"/>
  <c r="F305" i="5"/>
  <c r="F304" i="5"/>
  <c r="F303" i="5"/>
  <c r="F302" i="5"/>
  <c r="F301" i="5"/>
  <c r="F300" i="5"/>
  <c r="F299" i="5"/>
  <c r="F297" i="5"/>
  <c r="E296" i="5"/>
  <c r="E295" i="5" s="1"/>
  <c r="D296" i="5"/>
  <c r="F296" i="5" s="1"/>
  <c r="D295" i="5"/>
  <c r="F294" i="5"/>
  <c r="F293" i="5"/>
  <c r="F292" i="5"/>
  <c r="F291" i="5"/>
  <c r="F290" i="5"/>
  <c r="E290" i="5"/>
  <c r="D290" i="5"/>
  <c r="F289" i="5"/>
  <c r="F288" i="5"/>
  <c r="F287" i="5"/>
  <c r="F286" i="5"/>
  <c r="F285" i="5"/>
  <c r="F284" i="5"/>
  <c r="F283" i="5"/>
  <c r="F282" i="5"/>
  <c r="F281" i="5"/>
  <c r="F280" i="5"/>
  <c r="F279" i="5"/>
  <c r="F278" i="5"/>
  <c r="F277" i="5"/>
  <c r="E276" i="5"/>
  <c r="D276" i="5"/>
  <c r="F275" i="5"/>
  <c r="F274" i="5"/>
  <c r="F272" i="5"/>
  <c r="F271" i="5"/>
  <c r="F270" i="5"/>
  <c r="F269" i="5"/>
  <c r="F268" i="5"/>
  <c r="F267" i="5"/>
  <c r="F266" i="5"/>
  <c r="F265" i="5"/>
  <c r="F264" i="5"/>
  <c r="F263" i="5"/>
  <c r="E263" i="5"/>
  <c r="D263" i="5"/>
  <c r="F262" i="5"/>
  <c r="F261" i="5"/>
  <c r="F260" i="5"/>
  <c r="F259" i="5"/>
  <c r="E259" i="5"/>
  <c r="D1263" i="1" s="1"/>
  <c r="D259" i="5"/>
  <c r="F258" i="5"/>
  <c r="F257" i="5"/>
  <c r="F256" i="5"/>
  <c r="E255" i="5"/>
  <c r="D255" i="5"/>
  <c r="E254" i="5"/>
  <c r="D1258" i="1" s="1"/>
  <c r="F253" i="5"/>
  <c r="F252" i="5"/>
  <c r="E251" i="5"/>
  <c r="D251" i="5"/>
  <c r="F249" i="5"/>
  <c r="F248" i="5"/>
  <c r="E247" i="5"/>
  <c r="D247" i="5"/>
  <c r="F247" i="5" s="1"/>
  <c r="F246" i="5"/>
  <c r="F245" i="5"/>
  <c r="F244" i="5"/>
  <c r="F243" i="5"/>
  <c r="F242" i="5"/>
  <c r="F241" i="5"/>
  <c r="F240" i="5"/>
  <c r="F239" i="5"/>
  <c r="F238" i="5"/>
  <c r="F237" i="5"/>
  <c r="F236" i="5"/>
  <c r="E236" i="5"/>
  <c r="D1240" i="1" s="1"/>
  <c r="D236" i="5"/>
  <c r="C1240" i="1" s="1"/>
  <c r="F235" i="5"/>
  <c r="F234" i="5"/>
  <c r="F233" i="5"/>
  <c r="F232" i="5"/>
  <c r="F231" i="5"/>
  <c r="F230" i="5"/>
  <c r="F229" i="5"/>
  <c r="F228" i="5"/>
  <c r="F227" i="5"/>
  <c r="F226" i="5"/>
  <c r="F225" i="5"/>
  <c r="F224" i="5"/>
  <c r="F223" i="5"/>
  <c r="F222" i="5"/>
  <c r="F221" i="5"/>
  <c r="F220" i="5"/>
  <c r="F219" i="5"/>
  <c r="E219" i="5"/>
  <c r="D219" i="5"/>
  <c r="F217" i="5"/>
  <c r="F216" i="5"/>
  <c r="F215" i="5"/>
  <c r="F214" i="5"/>
  <c r="F213" i="5"/>
  <c r="F212" i="5"/>
  <c r="F211" i="5"/>
  <c r="F210" i="5"/>
  <c r="E210" i="5"/>
  <c r="D210" i="5"/>
  <c r="F209" i="5"/>
  <c r="F208" i="5"/>
  <c r="F207" i="5"/>
  <c r="F206" i="5"/>
  <c r="F205" i="5"/>
  <c r="F204" i="5"/>
  <c r="F203" i="5"/>
  <c r="E203" i="5"/>
  <c r="D203" i="5"/>
  <c r="D202" i="5" s="1"/>
  <c r="C1206" i="1" s="1"/>
  <c r="F202" i="5"/>
  <c r="F201" i="5"/>
  <c r="F200" i="5"/>
  <c r="F199" i="5"/>
  <c r="F198" i="5"/>
  <c r="F197" i="5"/>
  <c r="F196" i="5"/>
  <c r="E196" i="5"/>
  <c r="D196" i="5"/>
  <c r="F195" i="5"/>
  <c r="F194" i="5"/>
  <c r="F193" i="5"/>
  <c r="F192" i="5"/>
  <c r="F191" i="5"/>
  <c r="F190" i="5"/>
  <c r="F189" i="5"/>
  <c r="F188" i="5"/>
  <c r="F187" i="5"/>
  <c r="F186" i="5"/>
  <c r="F185" i="5"/>
  <c r="E185" i="5"/>
  <c r="E177" i="5" s="1"/>
  <c r="D185" i="5"/>
  <c r="F184" i="5"/>
  <c r="F183" i="5"/>
  <c r="F182" i="5"/>
  <c r="F181" i="5"/>
  <c r="F180" i="5"/>
  <c r="E180" i="5"/>
  <c r="D180" i="5"/>
  <c r="F179" i="5"/>
  <c r="F178" i="5"/>
  <c r="D177" i="5"/>
  <c r="F173" i="5"/>
  <c r="F172" i="5"/>
  <c r="F171" i="5"/>
  <c r="E171" i="5"/>
  <c r="D171" i="5"/>
  <c r="F170" i="5"/>
  <c r="F169" i="5"/>
  <c r="F168" i="5"/>
  <c r="F167" i="5"/>
  <c r="F166" i="5"/>
  <c r="E165" i="5"/>
  <c r="D1170" i="1" s="1"/>
  <c r="D165" i="5"/>
  <c r="F165" i="5" s="1"/>
  <c r="F164" i="5"/>
  <c r="F163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E150" i="5"/>
  <c r="D150" i="5"/>
  <c r="F149" i="5"/>
  <c r="F148" i="5"/>
  <c r="E147" i="5"/>
  <c r="D147" i="5"/>
  <c r="F147" i="5" s="1"/>
  <c r="F146" i="5"/>
  <c r="F145" i="5"/>
  <c r="F144" i="5"/>
  <c r="F143" i="5"/>
  <c r="E143" i="5"/>
  <c r="D143" i="5"/>
  <c r="F142" i="5"/>
  <c r="F141" i="5"/>
  <c r="F140" i="5"/>
  <c r="F139" i="5"/>
  <c r="F138" i="5"/>
  <c r="F137" i="5"/>
  <c r="F136" i="5"/>
  <c r="E136" i="5"/>
  <c r="D136" i="5"/>
  <c r="D135" i="5"/>
  <c r="F134" i="5"/>
  <c r="F133" i="5"/>
  <c r="F132" i="5"/>
  <c r="F131" i="5"/>
  <c r="F130" i="5"/>
  <c r="F129" i="5"/>
  <c r="F128" i="5"/>
  <c r="F127" i="5"/>
  <c r="E127" i="5"/>
  <c r="D127" i="5"/>
  <c r="F126" i="5"/>
  <c r="F125" i="5"/>
  <c r="F124" i="5"/>
  <c r="F123" i="5"/>
  <c r="F122" i="5"/>
  <c r="F121" i="5"/>
  <c r="E120" i="5"/>
  <c r="D120" i="5"/>
  <c r="E119" i="5"/>
  <c r="D1124" i="1" s="1"/>
  <c r="F118" i="5"/>
  <c r="F117" i="5"/>
  <c r="F116" i="5"/>
  <c r="F115" i="5"/>
  <c r="F114" i="5"/>
  <c r="F113" i="5"/>
  <c r="F112" i="5"/>
  <c r="F111" i="5"/>
  <c r="F110" i="5"/>
  <c r="F109" i="5"/>
  <c r="F108" i="5"/>
  <c r="E107" i="5"/>
  <c r="D1112" i="1" s="1"/>
  <c r="D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E89" i="5"/>
  <c r="D89" i="5"/>
  <c r="F87" i="5"/>
  <c r="F86" i="5"/>
  <c r="F85" i="5"/>
  <c r="F84" i="5"/>
  <c r="F83" i="5"/>
  <c r="E82" i="5"/>
  <c r="D82" i="5"/>
  <c r="F82" i="5" s="1"/>
  <c r="F81" i="5"/>
  <c r="F80" i="5"/>
  <c r="F79" i="5"/>
  <c r="F78" i="5"/>
  <c r="F77" i="5"/>
  <c r="F76" i="5"/>
  <c r="E76" i="5"/>
  <c r="D1081" i="1" s="1"/>
  <c r="D76" i="5"/>
  <c r="F75" i="5"/>
  <c r="F74" i="5"/>
  <c r="F73" i="5"/>
  <c r="F72" i="5"/>
  <c r="F71" i="5"/>
  <c r="E71" i="5"/>
  <c r="D71" i="5"/>
  <c r="D70" i="5" s="1"/>
  <c r="F70" i="5" s="1"/>
  <c r="F68" i="5"/>
  <c r="F67" i="5"/>
  <c r="F66" i="5"/>
  <c r="F65" i="5"/>
  <c r="F64" i="5"/>
  <c r="F63" i="5"/>
  <c r="E63" i="5"/>
  <c r="D63" i="5"/>
  <c r="F62" i="5"/>
  <c r="F61" i="5"/>
  <c r="F60" i="5"/>
  <c r="F59" i="5"/>
  <c r="F58" i="5"/>
  <c r="F57" i="5"/>
  <c r="F56" i="5"/>
  <c r="E56" i="5"/>
  <c r="D56" i="5"/>
  <c r="F55" i="5"/>
  <c r="F54" i="5"/>
  <c r="F53" i="5"/>
  <c r="E52" i="5"/>
  <c r="D52" i="5"/>
  <c r="F52" i="5" s="1"/>
  <c r="F51" i="5"/>
  <c r="F50" i="5"/>
  <c r="F49" i="5"/>
  <c r="F48" i="5"/>
  <c r="F47" i="5"/>
  <c r="F46" i="5"/>
  <c r="E45" i="5"/>
  <c r="D45" i="5"/>
  <c r="F45" i="5" s="1"/>
  <c r="F44" i="5"/>
  <c r="F43" i="5"/>
  <c r="F42" i="5"/>
  <c r="F41" i="5"/>
  <c r="E41" i="5"/>
  <c r="D41" i="5"/>
  <c r="F40" i="5"/>
  <c r="F39" i="5"/>
  <c r="F38" i="5"/>
  <c r="F37" i="5"/>
  <c r="F36" i="5"/>
  <c r="E35" i="5"/>
  <c r="D1040" i="1" s="1"/>
  <c r="D35" i="5"/>
  <c r="F34" i="5"/>
  <c r="F33" i="5"/>
  <c r="F32" i="5"/>
  <c r="F31" i="5"/>
  <c r="F30" i="5"/>
  <c r="E29" i="5"/>
  <c r="D1034" i="1" s="1"/>
  <c r="D29" i="5"/>
  <c r="F28" i="5"/>
  <c r="F27" i="5"/>
  <c r="F26" i="5"/>
  <c r="F25" i="5"/>
  <c r="F24" i="5"/>
  <c r="F23" i="5"/>
  <c r="F22" i="5"/>
  <c r="F21" i="5"/>
  <c r="F20" i="5"/>
  <c r="E19" i="5"/>
  <c r="D19" i="5"/>
  <c r="F18" i="5"/>
  <c r="F17" i="5"/>
  <c r="F16" i="5"/>
  <c r="F15" i="5"/>
  <c r="F14" i="5"/>
  <c r="E13" i="5"/>
  <c r="D13" i="5"/>
  <c r="E12" i="5"/>
  <c r="F11" i="5"/>
  <c r="F10" i="5"/>
  <c r="F9" i="5"/>
  <c r="E8" i="5"/>
  <c r="D8" i="5"/>
  <c r="F8" i="5" s="1"/>
  <c r="G1480" i="1"/>
  <c r="D1480" i="1"/>
  <c r="H1480" i="1" s="1"/>
  <c r="C1480" i="1"/>
  <c r="H1479" i="1"/>
  <c r="G1479" i="1"/>
  <c r="D1479" i="1"/>
  <c r="C1479" i="1"/>
  <c r="H1478" i="1"/>
  <c r="G1478" i="1"/>
  <c r="D1478" i="1"/>
  <c r="C1478" i="1"/>
  <c r="C1477" i="1"/>
  <c r="D1476" i="1"/>
  <c r="C1476" i="1"/>
  <c r="G1475" i="1"/>
  <c r="D1475" i="1"/>
  <c r="H1475" i="1" s="1"/>
  <c r="C1475" i="1"/>
  <c r="D1474" i="1"/>
  <c r="C1474" i="1"/>
  <c r="H1474" i="1" s="1"/>
  <c r="H1473" i="1"/>
  <c r="G1473" i="1"/>
  <c r="D1473" i="1"/>
  <c r="C1473" i="1"/>
  <c r="H1472" i="1"/>
  <c r="D1472" i="1"/>
  <c r="C1472" i="1"/>
  <c r="G1472" i="1" s="1"/>
  <c r="G1471" i="1"/>
  <c r="D1471" i="1"/>
  <c r="H1471" i="1" s="1"/>
  <c r="C1471" i="1"/>
  <c r="G1470" i="1"/>
  <c r="D1470" i="1"/>
  <c r="H1470" i="1" s="1"/>
  <c r="C1470" i="1"/>
  <c r="D1469" i="1"/>
  <c r="G1469" i="1" s="1"/>
  <c r="C1469" i="1"/>
  <c r="H1468" i="1"/>
  <c r="G1468" i="1"/>
  <c r="D1468" i="1"/>
  <c r="C1468" i="1"/>
  <c r="H1467" i="1"/>
  <c r="G1467" i="1"/>
  <c r="D1467" i="1"/>
  <c r="C1467" i="1"/>
  <c r="G1466" i="1"/>
  <c r="D1466" i="1"/>
  <c r="H1466" i="1" s="1"/>
  <c r="C1466" i="1"/>
  <c r="G1465" i="1"/>
  <c r="D1465" i="1"/>
  <c r="H1465" i="1" s="1"/>
  <c r="C1465" i="1"/>
  <c r="D1464" i="1"/>
  <c r="H1464" i="1" s="1"/>
  <c r="C1464" i="1"/>
  <c r="H1463" i="1"/>
  <c r="G1463" i="1"/>
  <c r="D1463" i="1"/>
  <c r="C1463" i="1"/>
  <c r="D1462" i="1"/>
  <c r="C1462" i="1"/>
  <c r="D1461" i="1"/>
  <c r="H1460" i="1"/>
  <c r="D1460" i="1"/>
  <c r="C1460" i="1"/>
  <c r="G1460" i="1" s="1"/>
  <c r="D1459" i="1"/>
  <c r="C1459" i="1"/>
  <c r="D1458" i="1"/>
  <c r="C1458" i="1"/>
  <c r="D1457" i="1"/>
  <c r="C1457" i="1"/>
  <c r="D1456" i="1"/>
  <c r="C1456" i="1"/>
  <c r="H1455" i="1"/>
  <c r="G1455" i="1"/>
  <c r="D1455" i="1"/>
  <c r="C1455" i="1"/>
  <c r="G1454" i="1"/>
  <c r="D1454" i="1"/>
  <c r="C1454" i="1"/>
  <c r="H1453" i="1"/>
  <c r="G1453" i="1"/>
  <c r="D1453" i="1"/>
  <c r="C1453" i="1"/>
  <c r="D1452" i="1"/>
  <c r="G1452" i="1" s="1"/>
  <c r="C1452" i="1"/>
  <c r="D1451" i="1"/>
  <c r="H1451" i="1" s="1"/>
  <c r="C1451" i="1"/>
  <c r="H1450" i="1"/>
  <c r="G1450" i="1"/>
  <c r="D1450" i="1"/>
  <c r="C1450" i="1"/>
  <c r="D1449" i="1"/>
  <c r="D1448" i="1"/>
  <c r="C1448" i="1"/>
  <c r="D1447" i="1"/>
  <c r="H1447" i="1" s="1"/>
  <c r="C1447" i="1"/>
  <c r="G1446" i="1"/>
  <c r="D1446" i="1"/>
  <c r="H1446" i="1" s="1"/>
  <c r="C1446" i="1"/>
  <c r="D1445" i="1"/>
  <c r="C1445" i="1"/>
  <c r="D1444" i="1"/>
  <c r="G1444" i="1" s="1"/>
  <c r="C1444" i="1"/>
  <c r="D1443" i="1"/>
  <c r="C1443" i="1"/>
  <c r="D1442" i="1"/>
  <c r="C1442" i="1"/>
  <c r="D1441" i="1"/>
  <c r="C1441" i="1"/>
  <c r="H1440" i="1"/>
  <c r="G1440" i="1"/>
  <c r="D1440" i="1"/>
  <c r="C1440" i="1"/>
  <c r="D1439" i="1"/>
  <c r="C1439" i="1"/>
  <c r="C1438" i="1"/>
  <c r="D1437" i="1"/>
  <c r="C1437" i="1"/>
  <c r="H1436" i="1"/>
  <c r="G1436" i="1"/>
  <c r="D1436" i="1"/>
  <c r="C1436" i="1"/>
  <c r="D1435" i="1"/>
  <c r="C1435" i="1"/>
  <c r="D1434" i="1"/>
  <c r="H1433" i="1"/>
  <c r="D1433" i="1"/>
  <c r="C1433" i="1"/>
  <c r="G1433" i="1" s="1"/>
  <c r="D1432" i="1"/>
  <c r="C1432" i="1"/>
  <c r="H1432" i="1" s="1"/>
  <c r="D1431" i="1"/>
  <c r="D1429" i="1"/>
  <c r="C1429" i="1"/>
  <c r="G1428" i="1"/>
  <c r="D1428" i="1"/>
  <c r="H1428" i="1" s="1"/>
  <c r="C1428" i="1"/>
  <c r="D1427" i="1"/>
  <c r="C1427" i="1"/>
  <c r="D1426" i="1"/>
  <c r="G1426" i="1" s="1"/>
  <c r="C1426" i="1"/>
  <c r="D1425" i="1"/>
  <c r="C1425" i="1"/>
  <c r="H1424" i="1"/>
  <c r="D1424" i="1"/>
  <c r="C1424" i="1"/>
  <c r="C1423" i="1"/>
  <c r="G1422" i="1"/>
  <c r="D1422" i="1"/>
  <c r="C1422" i="1"/>
  <c r="H1422" i="1" s="1"/>
  <c r="D1421" i="1"/>
  <c r="C1421" i="1"/>
  <c r="H1420" i="1"/>
  <c r="D1420" i="1"/>
  <c r="C1420" i="1"/>
  <c r="G1420" i="1" s="1"/>
  <c r="D1419" i="1"/>
  <c r="C1419" i="1"/>
  <c r="D1418" i="1"/>
  <c r="C1418" i="1"/>
  <c r="G1416" i="1"/>
  <c r="D1416" i="1"/>
  <c r="C1416" i="1"/>
  <c r="H1415" i="1"/>
  <c r="G1415" i="1"/>
  <c r="D1415" i="1"/>
  <c r="C1415" i="1"/>
  <c r="D1414" i="1"/>
  <c r="C1414" i="1"/>
  <c r="H1413" i="1"/>
  <c r="G1413" i="1"/>
  <c r="D1413" i="1"/>
  <c r="C1413" i="1"/>
  <c r="H1412" i="1"/>
  <c r="G1412" i="1"/>
  <c r="D1412" i="1"/>
  <c r="C1412" i="1"/>
  <c r="D1411" i="1"/>
  <c r="C1411" i="1"/>
  <c r="H1410" i="1"/>
  <c r="G1410" i="1"/>
  <c r="D1410" i="1"/>
  <c r="C1410" i="1"/>
  <c r="D1409" i="1"/>
  <c r="C1409" i="1"/>
  <c r="D1407" i="1"/>
  <c r="H1407" i="1" s="1"/>
  <c r="C1407" i="1"/>
  <c r="D1406" i="1"/>
  <c r="C1406" i="1"/>
  <c r="D1405" i="1"/>
  <c r="C1405" i="1"/>
  <c r="D1404" i="1"/>
  <c r="C1404" i="1"/>
  <c r="G1404" i="1" s="1"/>
  <c r="D1403" i="1"/>
  <c r="C1403" i="1"/>
  <c r="D1402" i="1"/>
  <c r="C1402" i="1"/>
  <c r="H1402" i="1" s="1"/>
  <c r="H1399" i="1"/>
  <c r="D1399" i="1"/>
  <c r="C1399" i="1"/>
  <c r="D1398" i="1"/>
  <c r="C1398" i="1"/>
  <c r="H1398" i="1" s="1"/>
  <c r="H1397" i="1"/>
  <c r="D1397" i="1"/>
  <c r="G1397" i="1" s="1"/>
  <c r="C1397" i="1"/>
  <c r="H1396" i="1"/>
  <c r="D1396" i="1"/>
  <c r="C1396" i="1"/>
  <c r="G1396" i="1" s="1"/>
  <c r="D1395" i="1"/>
  <c r="C1395" i="1"/>
  <c r="H1394" i="1"/>
  <c r="D1394" i="1"/>
  <c r="C1394" i="1"/>
  <c r="G1394" i="1" s="1"/>
  <c r="D1393" i="1"/>
  <c r="C1393" i="1"/>
  <c r="H1393" i="1" s="1"/>
  <c r="D1392" i="1"/>
  <c r="G1392" i="1" s="1"/>
  <c r="C1392" i="1"/>
  <c r="H1391" i="1"/>
  <c r="G1391" i="1"/>
  <c r="D1391" i="1"/>
  <c r="C1391" i="1"/>
  <c r="D1390" i="1"/>
  <c r="C1390" i="1"/>
  <c r="D1389" i="1"/>
  <c r="C1389" i="1"/>
  <c r="D1388" i="1"/>
  <c r="C1388" i="1"/>
  <c r="H1387" i="1"/>
  <c r="D1387" i="1"/>
  <c r="C1387" i="1"/>
  <c r="G1387" i="1" s="1"/>
  <c r="D1386" i="1"/>
  <c r="G1386" i="1" s="1"/>
  <c r="C1386" i="1"/>
  <c r="D1385" i="1"/>
  <c r="C1385" i="1"/>
  <c r="H1384" i="1"/>
  <c r="D1384" i="1"/>
  <c r="C1384" i="1"/>
  <c r="G1384" i="1" s="1"/>
  <c r="H1383" i="1"/>
  <c r="G1383" i="1"/>
  <c r="D1383" i="1"/>
  <c r="C1383" i="1"/>
  <c r="D1382" i="1"/>
  <c r="C1382" i="1"/>
  <c r="D1381" i="1"/>
  <c r="C1381" i="1"/>
  <c r="G1380" i="1"/>
  <c r="D1380" i="1"/>
  <c r="C1380" i="1"/>
  <c r="H1380" i="1" s="1"/>
  <c r="H1379" i="1"/>
  <c r="D1379" i="1"/>
  <c r="C1379" i="1"/>
  <c r="G1379" i="1" s="1"/>
  <c r="D1378" i="1"/>
  <c r="H1378" i="1" s="1"/>
  <c r="C1378" i="1"/>
  <c r="D1377" i="1"/>
  <c r="G1377" i="1" s="1"/>
  <c r="C1377" i="1"/>
  <c r="H1376" i="1"/>
  <c r="G1376" i="1"/>
  <c r="D1376" i="1"/>
  <c r="C1376" i="1"/>
  <c r="H1375" i="1"/>
  <c r="D1375" i="1"/>
  <c r="C1375" i="1"/>
  <c r="G1375" i="1" s="1"/>
  <c r="D1374" i="1"/>
  <c r="C1374" i="1"/>
  <c r="D1373" i="1"/>
  <c r="H1373" i="1" s="1"/>
  <c r="C1373" i="1"/>
  <c r="D1372" i="1"/>
  <c r="C1372" i="1"/>
  <c r="D1371" i="1"/>
  <c r="C1371" i="1"/>
  <c r="H1370" i="1"/>
  <c r="G1370" i="1"/>
  <c r="D1370" i="1"/>
  <c r="C1370" i="1"/>
  <c r="D1369" i="1"/>
  <c r="C1369" i="1"/>
  <c r="G1368" i="1"/>
  <c r="D1368" i="1"/>
  <c r="H1368" i="1" s="1"/>
  <c r="C1368" i="1"/>
  <c r="D1367" i="1"/>
  <c r="H1367" i="1" s="1"/>
  <c r="C1367" i="1"/>
  <c r="D1366" i="1"/>
  <c r="C1366" i="1"/>
  <c r="H1366" i="1" s="1"/>
  <c r="H1365" i="1"/>
  <c r="G1365" i="1"/>
  <c r="D1365" i="1"/>
  <c r="C1365" i="1"/>
  <c r="H1364" i="1"/>
  <c r="D1364" i="1"/>
  <c r="C1364" i="1"/>
  <c r="D1363" i="1"/>
  <c r="C1363" i="1"/>
  <c r="H1363" i="1" s="1"/>
  <c r="H1362" i="1"/>
  <c r="G1362" i="1"/>
  <c r="D1362" i="1"/>
  <c r="C1362" i="1"/>
  <c r="G1361" i="1"/>
  <c r="D1361" i="1"/>
  <c r="C1361" i="1"/>
  <c r="H1361" i="1" s="1"/>
  <c r="D1360" i="1"/>
  <c r="H1360" i="1" s="1"/>
  <c r="C1360" i="1"/>
  <c r="D1359" i="1"/>
  <c r="C1359" i="1"/>
  <c r="D1358" i="1"/>
  <c r="C1358" i="1"/>
  <c r="H1358" i="1" s="1"/>
  <c r="D1357" i="1"/>
  <c r="H1357" i="1" s="1"/>
  <c r="C1357" i="1"/>
  <c r="H1356" i="1"/>
  <c r="G1356" i="1"/>
  <c r="D1356" i="1"/>
  <c r="C1356" i="1"/>
  <c r="H1355" i="1"/>
  <c r="D1355" i="1"/>
  <c r="C1355" i="1"/>
  <c r="G1355" i="1" s="1"/>
  <c r="H1354" i="1"/>
  <c r="D1354" i="1"/>
  <c r="C1354" i="1"/>
  <c r="G1354" i="1" s="1"/>
  <c r="D1353" i="1"/>
  <c r="C1353" i="1"/>
  <c r="D1352" i="1"/>
  <c r="C1352" i="1"/>
  <c r="D1351" i="1"/>
  <c r="C1351" i="1"/>
  <c r="D1350" i="1"/>
  <c r="H1350" i="1" s="1"/>
  <c r="C1350" i="1"/>
  <c r="H1349" i="1"/>
  <c r="D1349" i="1"/>
  <c r="C1349" i="1"/>
  <c r="D1348" i="1"/>
  <c r="C1348" i="1"/>
  <c r="D1347" i="1"/>
  <c r="C1347" i="1"/>
  <c r="D1346" i="1"/>
  <c r="C1346" i="1"/>
  <c r="G1346" i="1" s="1"/>
  <c r="D1345" i="1"/>
  <c r="C1345" i="1"/>
  <c r="H1345" i="1" s="1"/>
  <c r="H1344" i="1"/>
  <c r="D1344" i="1"/>
  <c r="C1344" i="1"/>
  <c r="G1344" i="1" s="1"/>
  <c r="G1343" i="1"/>
  <c r="D1343" i="1"/>
  <c r="C1343" i="1"/>
  <c r="H1343" i="1" s="1"/>
  <c r="D1342" i="1"/>
  <c r="C1342" i="1"/>
  <c r="H1342" i="1" s="1"/>
  <c r="H1341" i="1"/>
  <c r="G1341" i="1"/>
  <c r="D1341" i="1"/>
  <c r="C1341" i="1"/>
  <c r="D1340" i="1"/>
  <c r="C1340" i="1"/>
  <c r="D1339" i="1"/>
  <c r="C1339" i="1"/>
  <c r="G1339" i="1" s="1"/>
  <c r="D1338" i="1"/>
  <c r="H1338" i="1" s="1"/>
  <c r="C1338" i="1"/>
  <c r="D1337" i="1"/>
  <c r="G1337" i="1" s="1"/>
  <c r="C1337" i="1"/>
  <c r="D1336" i="1"/>
  <c r="G1336" i="1" s="1"/>
  <c r="C1336" i="1"/>
  <c r="H1335" i="1"/>
  <c r="G1335" i="1"/>
  <c r="D1335" i="1"/>
  <c r="C1335" i="1"/>
  <c r="D1334" i="1"/>
  <c r="C1334" i="1"/>
  <c r="H1333" i="1"/>
  <c r="D1333" i="1"/>
  <c r="C1333" i="1"/>
  <c r="G1333" i="1" s="1"/>
  <c r="D1332" i="1"/>
  <c r="C1332" i="1"/>
  <c r="D1331" i="1"/>
  <c r="C1331" i="1"/>
  <c r="H1331" i="1" s="1"/>
  <c r="G1330" i="1"/>
  <c r="D1330" i="1"/>
  <c r="C1330" i="1"/>
  <c r="H1330" i="1" s="1"/>
  <c r="D1329" i="1"/>
  <c r="H1329" i="1" s="1"/>
  <c r="C1329" i="1"/>
  <c r="D1328" i="1"/>
  <c r="C1328" i="1"/>
  <c r="D1327" i="1"/>
  <c r="C1327" i="1"/>
  <c r="D1326" i="1"/>
  <c r="C1326" i="1"/>
  <c r="H1326" i="1" s="1"/>
  <c r="D1325" i="1"/>
  <c r="C1325" i="1"/>
  <c r="D1324" i="1"/>
  <c r="C1324" i="1"/>
  <c r="H1323" i="1"/>
  <c r="G1323" i="1"/>
  <c r="D1323" i="1"/>
  <c r="C1323" i="1"/>
  <c r="G1322" i="1"/>
  <c r="D1322" i="1"/>
  <c r="C1322" i="1"/>
  <c r="H1322" i="1" s="1"/>
  <c r="G1321" i="1"/>
  <c r="D1321" i="1"/>
  <c r="H1321" i="1" s="1"/>
  <c r="C1321" i="1"/>
  <c r="D1320" i="1"/>
  <c r="C1320" i="1"/>
  <c r="G1320" i="1" s="1"/>
  <c r="H1319" i="1"/>
  <c r="D1319" i="1"/>
  <c r="C1319" i="1"/>
  <c r="G1319" i="1" s="1"/>
  <c r="D1318" i="1"/>
  <c r="H1318" i="1" s="1"/>
  <c r="C1318" i="1"/>
  <c r="H1317" i="1"/>
  <c r="D1317" i="1"/>
  <c r="C1317" i="1"/>
  <c r="G1317" i="1" s="1"/>
  <c r="G1316" i="1"/>
  <c r="D1316" i="1"/>
  <c r="C1316" i="1"/>
  <c r="H1316" i="1" s="1"/>
  <c r="D1315" i="1"/>
  <c r="H1315" i="1" s="1"/>
  <c r="C1315" i="1"/>
  <c r="D1314" i="1"/>
  <c r="C1314" i="1"/>
  <c r="D1313" i="1"/>
  <c r="C1313" i="1"/>
  <c r="H1312" i="1"/>
  <c r="G1312" i="1"/>
  <c r="D1312" i="1"/>
  <c r="C1312" i="1"/>
  <c r="D1311" i="1"/>
  <c r="C1311" i="1"/>
  <c r="D1310" i="1"/>
  <c r="C1310" i="1"/>
  <c r="D1309" i="1"/>
  <c r="C1309" i="1"/>
  <c r="H1308" i="1"/>
  <c r="D1308" i="1"/>
  <c r="C1308" i="1"/>
  <c r="G1308" i="1" s="1"/>
  <c r="D1307" i="1"/>
  <c r="C1307" i="1"/>
  <c r="D1306" i="1"/>
  <c r="C1306" i="1"/>
  <c r="G1306" i="1" s="1"/>
  <c r="D1305" i="1"/>
  <c r="C1305" i="1"/>
  <c r="D1304" i="1"/>
  <c r="C1304" i="1"/>
  <c r="G1304" i="1" s="1"/>
  <c r="H1303" i="1"/>
  <c r="G1303" i="1"/>
  <c r="D1303" i="1"/>
  <c r="C1303" i="1"/>
  <c r="H1302" i="1"/>
  <c r="G1302" i="1"/>
  <c r="D1302" i="1"/>
  <c r="C1302" i="1"/>
  <c r="G1301" i="1"/>
  <c r="D1301" i="1"/>
  <c r="C1301" i="1"/>
  <c r="H1301" i="1" s="1"/>
  <c r="H1300" i="1"/>
  <c r="G1300" i="1"/>
  <c r="D1300" i="1"/>
  <c r="C1300" i="1"/>
  <c r="D1299" i="1"/>
  <c r="G1298" i="1"/>
  <c r="D1298" i="1"/>
  <c r="C1298" i="1"/>
  <c r="H1298" i="1" s="1"/>
  <c r="H1297" i="1"/>
  <c r="G1297" i="1"/>
  <c r="D1297" i="1"/>
  <c r="C1297" i="1"/>
  <c r="D1296" i="1"/>
  <c r="H1296" i="1" s="1"/>
  <c r="C1296" i="1"/>
  <c r="D1295" i="1"/>
  <c r="C1295" i="1"/>
  <c r="H1295" i="1" s="1"/>
  <c r="D1294" i="1"/>
  <c r="H1294" i="1" s="1"/>
  <c r="C1294" i="1"/>
  <c r="D1293" i="1"/>
  <c r="C1293" i="1"/>
  <c r="D1292" i="1"/>
  <c r="C1292" i="1"/>
  <c r="G1292" i="1" s="1"/>
  <c r="H1291" i="1"/>
  <c r="G1291" i="1"/>
  <c r="D1291" i="1"/>
  <c r="C1291" i="1"/>
  <c r="D1290" i="1"/>
  <c r="C1290" i="1"/>
  <c r="H1289" i="1"/>
  <c r="D1289" i="1"/>
  <c r="C1289" i="1"/>
  <c r="G1289" i="1" s="1"/>
  <c r="D1288" i="1"/>
  <c r="C1288" i="1"/>
  <c r="D1287" i="1"/>
  <c r="C1287" i="1"/>
  <c r="G1286" i="1"/>
  <c r="D1286" i="1"/>
  <c r="H1286" i="1" s="1"/>
  <c r="C1286" i="1"/>
  <c r="H1285" i="1"/>
  <c r="D1285" i="1"/>
  <c r="C1285" i="1"/>
  <c r="G1285" i="1" s="1"/>
  <c r="D1284" i="1"/>
  <c r="H1284" i="1" s="1"/>
  <c r="C1284" i="1"/>
  <c r="H1283" i="1"/>
  <c r="G1283" i="1"/>
  <c r="D1283" i="1"/>
  <c r="C1283" i="1"/>
  <c r="H1282" i="1"/>
  <c r="G1282" i="1"/>
  <c r="D1282" i="1"/>
  <c r="C1282" i="1"/>
  <c r="G1281" i="1"/>
  <c r="D1281" i="1"/>
  <c r="C1281" i="1"/>
  <c r="H1281" i="1" s="1"/>
  <c r="H1279" i="1"/>
  <c r="D1279" i="1"/>
  <c r="G1279" i="1" s="1"/>
  <c r="C1279" i="1"/>
  <c r="D1278" i="1"/>
  <c r="C1278" i="1"/>
  <c r="H1276" i="1"/>
  <c r="D1276" i="1"/>
  <c r="C1276" i="1"/>
  <c r="G1276" i="1" s="1"/>
  <c r="G1275" i="1"/>
  <c r="D1275" i="1"/>
  <c r="C1275" i="1"/>
  <c r="H1275" i="1" s="1"/>
  <c r="H1274" i="1"/>
  <c r="G1274" i="1"/>
  <c r="D1274" i="1"/>
  <c r="C1274" i="1"/>
  <c r="G1273" i="1"/>
  <c r="D1273" i="1"/>
  <c r="C1273" i="1"/>
  <c r="H1273" i="1" s="1"/>
  <c r="D1272" i="1"/>
  <c r="C1272" i="1"/>
  <c r="H1271" i="1"/>
  <c r="G1271" i="1"/>
  <c r="D1271" i="1"/>
  <c r="C1271" i="1"/>
  <c r="G1270" i="1"/>
  <c r="D1270" i="1"/>
  <c r="C1270" i="1"/>
  <c r="H1270" i="1" s="1"/>
  <c r="D1269" i="1"/>
  <c r="C1269" i="1"/>
  <c r="H1268" i="1"/>
  <c r="D1268" i="1"/>
  <c r="C1268" i="1"/>
  <c r="G1268" i="1" s="1"/>
  <c r="G1267" i="1"/>
  <c r="D1267" i="1"/>
  <c r="C1267" i="1"/>
  <c r="H1267" i="1" s="1"/>
  <c r="D1266" i="1"/>
  <c r="H1266" i="1" s="1"/>
  <c r="C1266" i="1"/>
  <c r="G1265" i="1"/>
  <c r="D1265" i="1"/>
  <c r="C1265" i="1"/>
  <c r="H1265" i="1" s="1"/>
  <c r="D1264" i="1"/>
  <c r="C1264" i="1"/>
  <c r="H1263" i="1"/>
  <c r="G1263" i="1"/>
  <c r="C1263" i="1"/>
  <c r="D1262" i="1"/>
  <c r="C1262" i="1"/>
  <c r="G1261" i="1"/>
  <c r="D1261" i="1"/>
  <c r="C1261" i="1"/>
  <c r="H1261" i="1" s="1"/>
  <c r="G1260" i="1"/>
  <c r="D1260" i="1"/>
  <c r="C1260" i="1"/>
  <c r="H1260" i="1" s="1"/>
  <c r="D1259" i="1"/>
  <c r="C1259" i="1"/>
  <c r="H1259" i="1" s="1"/>
  <c r="H1257" i="1"/>
  <c r="D1257" i="1"/>
  <c r="C1257" i="1"/>
  <c r="G1257" i="1" s="1"/>
  <c r="D1256" i="1"/>
  <c r="C1256" i="1"/>
  <c r="H1256" i="1" s="1"/>
  <c r="G1253" i="1"/>
  <c r="D1253" i="1"/>
  <c r="C1253" i="1"/>
  <c r="H1253" i="1" s="1"/>
  <c r="D1252" i="1"/>
  <c r="C1252" i="1"/>
  <c r="H1252" i="1" s="1"/>
  <c r="G1251" i="1"/>
  <c r="D1251" i="1"/>
  <c r="C1251" i="1"/>
  <c r="H1251" i="1" s="1"/>
  <c r="G1250" i="1"/>
  <c r="D1250" i="1"/>
  <c r="C1250" i="1"/>
  <c r="H1250" i="1" s="1"/>
  <c r="D1249" i="1"/>
  <c r="H1249" i="1" s="1"/>
  <c r="C1249" i="1"/>
  <c r="D1248" i="1"/>
  <c r="C1248" i="1"/>
  <c r="D1247" i="1"/>
  <c r="C1247" i="1"/>
  <c r="D1246" i="1"/>
  <c r="C1246" i="1"/>
  <c r="G1245" i="1"/>
  <c r="D1245" i="1"/>
  <c r="C1245" i="1"/>
  <c r="H1245" i="1" s="1"/>
  <c r="D1244" i="1"/>
  <c r="G1244" i="1" s="1"/>
  <c r="C1244" i="1"/>
  <c r="D1243" i="1"/>
  <c r="C1243" i="1"/>
  <c r="H1242" i="1"/>
  <c r="G1242" i="1"/>
  <c r="D1242" i="1"/>
  <c r="C1242" i="1"/>
  <c r="D1241" i="1"/>
  <c r="C1241" i="1"/>
  <c r="D1239" i="1"/>
  <c r="C1239" i="1"/>
  <c r="H1238" i="1"/>
  <c r="G1238" i="1"/>
  <c r="D1238" i="1"/>
  <c r="C1238" i="1"/>
  <c r="D1237" i="1"/>
  <c r="C1237" i="1"/>
  <c r="H1236" i="1"/>
  <c r="G1236" i="1"/>
  <c r="D1236" i="1"/>
  <c r="C1236" i="1"/>
  <c r="G1235" i="1"/>
  <c r="D1235" i="1"/>
  <c r="C1235" i="1"/>
  <c r="H1235" i="1" s="1"/>
  <c r="H1234" i="1"/>
  <c r="G1234" i="1"/>
  <c r="D1234" i="1"/>
  <c r="C1234" i="1"/>
  <c r="D1233" i="1"/>
  <c r="C1233" i="1"/>
  <c r="D1232" i="1"/>
  <c r="C1232" i="1"/>
  <c r="G1231" i="1"/>
  <c r="D1231" i="1"/>
  <c r="C1231" i="1"/>
  <c r="H1231" i="1" s="1"/>
  <c r="G1230" i="1"/>
  <c r="D1230" i="1"/>
  <c r="C1230" i="1"/>
  <c r="H1230" i="1" s="1"/>
  <c r="D1229" i="1"/>
  <c r="G1229" i="1" s="1"/>
  <c r="C1229" i="1"/>
  <c r="H1228" i="1"/>
  <c r="D1228" i="1"/>
  <c r="C1228" i="1"/>
  <c r="G1228" i="1" s="1"/>
  <c r="H1227" i="1"/>
  <c r="D1227" i="1"/>
  <c r="C1227" i="1"/>
  <c r="G1227" i="1" s="1"/>
  <c r="G1226" i="1"/>
  <c r="D1226" i="1"/>
  <c r="C1226" i="1"/>
  <c r="H1226" i="1" s="1"/>
  <c r="G1225" i="1"/>
  <c r="D1225" i="1"/>
  <c r="C1225" i="1"/>
  <c r="H1225" i="1" s="1"/>
  <c r="D1224" i="1"/>
  <c r="C1224" i="1"/>
  <c r="C1223" i="1"/>
  <c r="D1221" i="1"/>
  <c r="C1221" i="1"/>
  <c r="G1220" i="1"/>
  <c r="D1220" i="1"/>
  <c r="C1220" i="1"/>
  <c r="H1220" i="1" s="1"/>
  <c r="H1219" i="1"/>
  <c r="G1219" i="1"/>
  <c r="D1219" i="1"/>
  <c r="C1219" i="1"/>
  <c r="D1218" i="1"/>
  <c r="C1218" i="1"/>
  <c r="H1218" i="1" s="1"/>
  <c r="H1217" i="1"/>
  <c r="G1217" i="1"/>
  <c r="D1217" i="1"/>
  <c r="C1217" i="1"/>
  <c r="D1216" i="1"/>
  <c r="C1216" i="1"/>
  <c r="G1215" i="1"/>
  <c r="D1215" i="1"/>
  <c r="C1215" i="1"/>
  <c r="H1215" i="1" s="1"/>
  <c r="H1214" i="1"/>
  <c r="D1214" i="1"/>
  <c r="G1214" i="1" s="1"/>
  <c r="C1214" i="1"/>
  <c r="G1213" i="1"/>
  <c r="D1213" i="1"/>
  <c r="C1213" i="1"/>
  <c r="H1213" i="1" s="1"/>
  <c r="D1212" i="1"/>
  <c r="C1212" i="1"/>
  <c r="H1212" i="1" s="1"/>
  <c r="H1211" i="1"/>
  <c r="D1211" i="1"/>
  <c r="C1211" i="1"/>
  <c r="G1211" i="1" s="1"/>
  <c r="G1210" i="1"/>
  <c r="D1210" i="1"/>
  <c r="C1210" i="1"/>
  <c r="H1210" i="1" s="1"/>
  <c r="D1209" i="1"/>
  <c r="C1209" i="1"/>
  <c r="D1208" i="1"/>
  <c r="C1208" i="1"/>
  <c r="H1208" i="1" s="1"/>
  <c r="C1207" i="1"/>
  <c r="G1205" i="1"/>
  <c r="D1205" i="1"/>
  <c r="C1205" i="1"/>
  <c r="H1205" i="1" s="1"/>
  <c r="H1204" i="1"/>
  <c r="G1204" i="1"/>
  <c r="D1204" i="1"/>
  <c r="C1204" i="1"/>
  <c r="D1203" i="1"/>
  <c r="C1203" i="1"/>
  <c r="D1202" i="1"/>
  <c r="C1202" i="1"/>
  <c r="D1201" i="1"/>
  <c r="G1201" i="1" s="1"/>
  <c r="C1201" i="1"/>
  <c r="G1200" i="1"/>
  <c r="D1200" i="1"/>
  <c r="C1200" i="1"/>
  <c r="H1200" i="1" s="1"/>
  <c r="D1199" i="1"/>
  <c r="C1199" i="1"/>
  <c r="D1198" i="1"/>
  <c r="C1198" i="1"/>
  <c r="H1198" i="1" s="1"/>
  <c r="H1197" i="1"/>
  <c r="D1197" i="1"/>
  <c r="C1197" i="1"/>
  <c r="G1197" i="1" s="1"/>
  <c r="H1196" i="1"/>
  <c r="G1196" i="1"/>
  <c r="D1196" i="1"/>
  <c r="C1196" i="1"/>
  <c r="G1195" i="1"/>
  <c r="D1195" i="1"/>
  <c r="C1195" i="1"/>
  <c r="H1195" i="1" s="1"/>
  <c r="G1194" i="1"/>
  <c r="D1194" i="1"/>
  <c r="C1194" i="1"/>
  <c r="H1194" i="1" s="1"/>
  <c r="H1193" i="1"/>
  <c r="G1193" i="1"/>
  <c r="D1193" i="1"/>
  <c r="C1193" i="1"/>
  <c r="D1192" i="1"/>
  <c r="G1192" i="1" s="1"/>
  <c r="C1192" i="1"/>
  <c r="H1191" i="1"/>
  <c r="G1191" i="1"/>
  <c r="D1191" i="1"/>
  <c r="C1191" i="1"/>
  <c r="G1190" i="1"/>
  <c r="D1190" i="1"/>
  <c r="C1190" i="1"/>
  <c r="H1190" i="1" s="1"/>
  <c r="G1189" i="1"/>
  <c r="D1189" i="1"/>
  <c r="C1189" i="1"/>
  <c r="H1188" i="1"/>
  <c r="G1188" i="1"/>
  <c r="D1188" i="1"/>
  <c r="C1188" i="1"/>
  <c r="D1187" i="1"/>
  <c r="C1187" i="1"/>
  <c r="H1187" i="1" s="1"/>
  <c r="D1186" i="1"/>
  <c r="H1186" i="1" s="1"/>
  <c r="C1186" i="1"/>
  <c r="G1185" i="1"/>
  <c r="D1185" i="1"/>
  <c r="C1185" i="1"/>
  <c r="H1185" i="1" s="1"/>
  <c r="D1184" i="1"/>
  <c r="C1184" i="1"/>
  <c r="D1183" i="1"/>
  <c r="C1183" i="1"/>
  <c r="D1182" i="1"/>
  <c r="C1182" i="1"/>
  <c r="D1181" i="1"/>
  <c r="C1181" i="1"/>
  <c r="H1181" i="1" s="1"/>
  <c r="G1178" i="1"/>
  <c r="D1178" i="1"/>
  <c r="C1178" i="1"/>
  <c r="H1178" i="1" s="1"/>
  <c r="D1177" i="1"/>
  <c r="C1177" i="1"/>
  <c r="D1176" i="1"/>
  <c r="G1176" i="1" s="1"/>
  <c r="C1176" i="1"/>
  <c r="G1175" i="1"/>
  <c r="D1175" i="1"/>
  <c r="C1175" i="1"/>
  <c r="H1175" i="1" s="1"/>
  <c r="G1174" i="1"/>
  <c r="D1174" i="1"/>
  <c r="H1174" i="1" s="1"/>
  <c r="C1174" i="1"/>
  <c r="D1173" i="1"/>
  <c r="C1173" i="1"/>
  <c r="H1172" i="1"/>
  <c r="G1172" i="1"/>
  <c r="D1172" i="1"/>
  <c r="C1172" i="1"/>
  <c r="D1171" i="1"/>
  <c r="C1171" i="1"/>
  <c r="G1170" i="1"/>
  <c r="C1170" i="1"/>
  <c r="H1170" i="1" s="1"/>
  <c r="D1169" i="1"/>
  <c r="H1169" i="1" s="1"/>
  <c r="C1169" i="1"/>
  <c r="H1168" i="1"/>
  <c r="D1168" i="1"/>
  <c r="C1168" i="1"/>
  <c r="G1168" i="1" s="1"/>
  <c r="D1167" i="1"/>
  <c r="C1167" i="1"/>
  <c r="D1166" i="1"/>
  <c r="C1166" i="1"/>
  <c r="G1165" i="1"/>
  <c r="D1165" i="1"/>
  <c r="C1165" i="1"/>
  <c r="H1165" i="1" s="1"/>
  <c r="D1164" i="1"/>
  <c r="C1164" i="1"/>
  <c r="H1163" i="1"/>
  <c r="G1163" i="1"/>
  <c r="D1163" i="1"/>
  <c r="C1163" i="1"/>
  <c r="D1162" i="1"/>
  <c r="C1162" i="1"/>
  <c r="H1162" i="1" s="1"/>
  <c r="H1161" i="1"/>
  <c r="D1161" i="1"/>
  <c r="C1161" i="1"/>
  <c r="G1161" i="1" s="1"/>
  <c r="G1160" i="1"/>
  <c r="D1160" i="1"/>
  <c r="C1160" i="1"/>
  <c r="H1160" i="1" s="1"/>
  <c r="H1159" i="1"/>
  <c r="D1159" i="1"/>
  <c r="C1159" i="1"/>
  <c r="G1159" i="1" s="1"/>
  <c r="H1158" i="1"/>
  <c r="G1158" i="1"/>
  <c r="D1158" i="1"/>
  <c r="C1158" i="1"/>
  <c r="D1157" i="1"/>
  <c r="C1157" i="1"/>
  <c r="D1156" i="1"/>
  <c r="C1156" i="1"/>
  <c r="G1155" i="1"/>
  <c r="D1155" i="1"/>
  <c r="C1155" i="1"/>
  <c r="H1155" i="1" s="1"/>
  <c r="D1154" i="1"/>
  <c r="C1154" i="1"/>
  <c r="D1153" i="1"/>
  <c r="C1153" i="1"/>
  <c r="H1153" i="1" s="1"/>
  <c r="D1152" i="1"/>
  <c r="C1152" i="1"/>
  <c r="H1151" i="1"/>
  <c r="G1151" i="1"/>
  <c r="D1151" i="1"/>
  <c r="C1151" i="1"/>
  <c r="G1150" i="1"/>
  <c r="D1150" i="1"/>
  <c r="C1150" i="1"/>
  <c r="H1150" i="1" s="1"/>
  <c r="H1149" i="1"/>
  <c r="G1149" i="1"/>
  <c r="D1149" i="1"/>
  <c r="C1149" i="1"/>
  <c r="C1148" i="1"/>
  <c r="H1147" i="1"/>
  <c r="G1147" i="1"/>
  <c r="D1147" i="1"/>
  <c r="C1147" i="1"/>
  <c r="D1146" i="1"/>
  <c r="G1146" i="1" s="1"/>
  <c r="C1146" i="1"/>
  <c r="G1145" i="1"/>
  <c r="D1145" i="1"/>
  <c r="C1145" i="1"/>
  <c r="H1145" i="1" s="1"/>
  <c r="D1144" i="1"/>
  <c r="C1144" i="1"/>
  <c r="D1143" i="1"/>
  <c r="C1143" i="1"/>
  <c r="D1142" i="1"/>
  <c r="G1142" i="1" s="1"/>
  <c r="C1142" i="1"/>
  <c r="D1141" i="1"/>
  <c r="C1141" i="1"/>
  <c r="D1139" i="1"/>
  <c r="G1139" i="1" s="1"/>
  <c r="C1139" i="1"/>
  <c r="D1138" i="1"/>
  <c r="C1138" i="1"/>
  <c r="H1138" i="1" s="1"/>
  <c r="D1137" i="1"/>
  <c r="C1137" i="1"/>
  <c r="H1137" i="1" s="1"/>
  <c r="H1136" i="1"/>
  <c r="G1136" i="1"/>
  <c r="D1136" i="1"/>
  <c r="C1136" i="1"/>
  <c r="G1135" i="1"/>
  <c r="D1135" i="1"/>
  <c r="C1135" i="1"/>
  <c r="H1135" i="1" s="1"/>
  <c r="D1134" i="1"/>
  <c r="C1134" i="1"/>
  <c r="H1133" i="1"/>
  <c r="D1133" i="1"/>
  <c r="C1133" i="1"/>
  <c r="G1133" i="1" s="1"/>
  <c r="D1132" i="1"/>
  <c r="C1132" i="1"/>
  <c r="D1131" i="1"/>
  <c r="C1131" i="1"/>
  <c r="G1130" i="1"/>
  <c r="D1130" i="1"/>
  <c r="C1130" i="1"/>
  <c r="H1130" i="1" s="1"/>
  <c r="H1129" i="1"/>
  <c r="G1129" i="1"/>
  <c r="D1129" i="1"/>
  <c r="C1129" i="1"/>
  <c r="D1128" i="1"/>
  <c r="C1128" i="1"/>
  <c r="D1127" i="1"/>
  <c r="C1127" i="1"/>
  <c r="H1127" i="1" s="1"/>
  <c r="D1126" i="1"/>
  <c r="C1126" i="1"/>
  <c r="G1126" i="1" s="1"/>
  <c r="D1125" i="1"/>
  <c r="D1123" i="1"/>
  <c r="C1123" i="1"/>
  <c r="H1123" i="1" s="1"/>
  <c r="G1122" i="1"/>
  <c r="D1122" i="1"/>
  <c r="C1122" i="1"/>
  <c r="H1122" i="1" s="1"/>
  <c r="H1121" i="1"/>
  <c r="D1121" i="1"/>
  <c r="C1121" i="1"/>
  <c r="G1121" i="1" s="1"/>
  <c r="G1120" i="1"/>
  <c r="D1120" i="1"/>
  <c r="C1120" i="1"/>
  <c r="H1120" i="1" s="1"/>
  <c r="D1119" i="1"/>
  <c r="C1119" i="1"/>
  <c r="D1118" i="1"/>
  <c r="C1118" i="1"/>
  <c r="D1117" i="1"/>
  <c r="H1117" i="1" s="1"/>
  <c r="C1117" i="1"/>
  <c r="D1116" i="1"/>
  <c r="H1116" i="1" s="1"/>
  <c r="C1116" i="1"/>
  <c r="G1115" i="1"/>
  <c r="D1115" i="1"/>
  <c r="C1115" i="1"/>
  <c r="H1115" i="1" s="1"/>
  <c r="D1114" i="1"/>
  <c r="C1114" i="1"/>
  <c r="G1113" i="1"/>
  <c r="D1113" i="1"/>
  <c r="C1113" i="1"/>
  <c r="H1113" i="1" s="1"/>
  <c r="D1111" i="1"/>
  <c r="C1111" i="1"/>
  <c r="D1110" i="1"/>
  <c r="C1110" i="1"/>
  <c r="H1110" i="1" s="1"/>
  <c r="H1109" i="1"/>
  <c r="D1109" i="1"/>
  <c r="C1109" i="1"/>
  <c r="G1109" i="1" s="1"/>
  <c r="D1108" i="1"/>
  <c r="C1108" i="1"/>
  <c r="D1107" i="1"/>
  <c r="C1107" i="1"/>
  <c r="D1106" i="1"/>
  <c r="H1106" i="1" s="1"/>
  <c r="C1106" i="1"/>
  <c r="D1105" i="1"/>
  <c r="C1105" i="1"/>
  <c r="H1104" i="1"/>
  <c r="G1104" i="1"/>
  <c r="D1104" i="1"/>
  <c r="C1104" i="1"/>
  <c r="D1103" i="1"/>
  <c r="C1103" i="1"/>
  <c r="D1102" i="1"/>
  <c r="C1102" i="1"/>
  <c r="D1101" i="1"/>
  <c r="C1101" i="1"/>
  <c r="D1100" i="1"/>
  <c r="C1100" i="1"/>
  <c r="H1099" i="1"/>
  <c r="G1099" i="1"/>
  <c r="D1099" i="1"/>
  <c r="C1099" i="1"/>
  <c r="D1098" i="1"/>
  <c r="C1098" i="1"/>
  <c r="H1097" i="1"/>
  <c r="D1097" i="1"/>
  <c r="C1097" i="1"/>
  <c r="G1097" i="1" s="1"/>
  <c r="D1096" i="1"/>
  <c r="C1096" i="1"/>
  <c r="G1095" i="1"/>
  <c r="D1095" i="1"/>
  <c r="C1095" i="1"/>
  <c r="H1095" i="1" s="1"/>
  <c r="D1094" i="1"/>
  <c r="D1092" i="1"/>
  <c r="C1092" i="1"/>
  <c r="H1091" i="1"/>
  <c r="G1091" i="1"/>
  <c r="D1091" i="1"/>
  <c r="C1091" i="1"/>
  <c r="D1090" i="1"/>
  <c r="C1090" i="1"/>
  <c r="D1089" i="1"/>
  <c r="G1089" i="1" s="1"/>
  <c r="C1089" i="1"/>
  <c r="H1088" i="1"/>
  <c r="G1088" i="1"/>
  <c r="D1088" i="1"/>
  <c r="C1088" i="1"/>
  <c r="D1087" i="1"/>
  <c r="C1087" i="1"/>
  <c r="H1087" i="1" s="1"/>
  <c r="H1086" i="1"/>
  <c r="G1086" i="1"/>
  <c r="D1086" i="1"/>
  <c r="C1086" i="1"/>
  <c r="D1085" i="1"/>
  <c r="C1085" i="1"/>
  <c r="H1085" i="1" s="1"/>
  <c r="D1084" i="1"/>
  <c r="C1084" i="1"/>
  <c r="H1083" i="1"/>
  <c r="G1083" i="1"/>
  <c r="D1083" i="1"/>
  <c r="C1083" i="1"/>
  <c r="D1082" i="1"/>
  <c r="C1082" i="1"/>
  <c r="C1081" i="1"/>
  <c r="D1080" i="1"/>
  <c r="C1080" i="1"/>
  <c r="D1079" i="1"/>
  <c r="C1079" i="1"/>
  <c r="H1078" i="1"/>
  <c r="G1078" i="1"/>
  <c r="D1078" i="1"/>
  <c r="C1078" i="1"/>
  <c r="D1077" i="1"/>
  <c r="C1077" i="1"/>
  <c r="C1076" i="1"/>
  <c r="C1075" i="1"/>
  <c r="D1073" i="1"/>
  <c r="C1073" i="1"/>
  <c r="D1072" i="1"/>
  <c r="C1072" i="1"/>
  <c r="G1071" i="1"/>
  <c r="D1071" i="1"/>
  <c r="H1071" i="1" s="1"/>
  <c r="C1071" i="1"/>
  <c r="D1070" i="1"/>
  <c r="G1070" i="1" s="1"/>
  <c r="C1070" i="1"/>
  <c r="H1069" i="1"/>
  <c r="D1069" i="1"/>
  <c r="C1069" i="1"/>
  <c r="G1069" i="1" s="1"/>
  <c r="H1068" i="1"/>
  <c r="G1068" i="1"/>
  <c r="D1068" i="1"/>
  <c r="C1068" i="1"/>
  <c r="H1067" i="1"/>
  <c r="D1067" i="1"/>
  <c r="C1067" i="1"/>
  <c r="G1067" i="1" s="1"/>
  <c r="D1066" i="1"/>
  <c r="C1066" i="1"/>
  <c r="H1066" i="1" s="1"/>
  <c r="D1065" i="1"/>
  <c r="C1065" i="1"/>
  <c r="D1064" i="1"/>
  <c r="C1064" i="1"/>
  <c r="H1064" i="1" s="1"/>
  <c r="G1063" i="1"/>
  <c r="D1063" i="1"/>
  <c r="C1063" i="1"/>
  <c r="H1063" i="1" s="1"/>
  <c r="H1062" i="1"/>
  <c r="G1062" i="1"/>
  <c r="D1062" i="1"/>
  <c r="C1062" i="1"/>
  <c r="D1061" i="1"/>
  <c r="C1061" i="1"/>
  <c r="G1060" i="1"/>
  <c r="D1060" i="1"/>
  <c r="C1060" i="1"/>
  <c r="H1060" i="1" s="1"/>
  <c r="D1059" i="1"/>
  <c r="C1059" i="1"/>
  <c r="G1058" i="1"/>
  <c r="D1058" i="1"/>
  <c r="C1058" i="1"/>
  <c r="H1058" i="1" s="1"/>
  <c r="H1057" i="1"/>
  <c r="G1057" i="1"/>
  <c r="D1057" i="1"/>
  <c r="C1057" i="1"/>
  <c r="D1056" i="1"/>
  <c r="C1056" i="1"/>
  <c r="H1056" i="1" s="1"/>
  <c r="H1055" i="1"/>
  <c r="G1055" i="1"/>
  <c r="D1055" i="1"/>
  <c r="C1055" i="1"/>
  <c r="D1054" i="1"/>
  <c r="G1054" i="1" s="1"/>
  <c r="C1054" i="1"/>
  <c r="D1053" i="1"/>
  <c r="C1053" i="1"/>
  <c r="H1053" i="1" s="1"/>
  <c r="H1052" i="1"/>
  <c r="G1052" i="1"/>
  <c r="D1052" i="1"/>
  <c r="C1052" i="1"/>
  <c r="G1051" i="1"/>
  <c r="D1051" i="1"/>
  <c r="C1051" i="1"/>
  <c r="H1051" i="1" s="1"/>
  <c r="D1050" i="1"/>
  <c r="C1050" i="1"/>
  <c r="D1049" i="1"/>
  <c r="C1049" i="1"/>
  <c r="H1049" i="1" s="1"/>
  <c r="H1048" i="1"/>
  <c r="D1048" i="1"/>
  <c r="C1048" i="1"/>
  <c r="G1048" i="1" s="1"/>
  <c r="H1047" i="1"/>
  <c r="G1047" i="1"/>
  <c r="D1047" i="1"/>
  <c r="C1047" i="1"/>
  <c r="D1046" i="1"/>
  <c r="C1046" i="1"/>
  <c r="D1045" i="1"/>
  <c r="C1045" i="1"/>
  <c r="H1045" i="1" s="1"/>
  <c r="G1044" i="1"/>
  <c r="D1044" i="1"/>
  <c r="C1044" i="1"/>
  <c r="H1044" i="1" s="1"/>
  <c r="D1043" i="1"/>
  <c r="H1043" i="1" s="1"/>
  <c r="C1043" i="1"/>
  <c r="H1042" i="1"/>
  <c r="G1042" i="1"/>
  <c r="D1042" i="1"/>
  <c r="C1042" i="1"/>
  <c r="G1041" i="1"/>
  <c r="D1041" i="1"/>
  <c r="C1041" i="1"/>
  <c r="H1041" i="1" s="1"/>
  <c r="D1039" i="1"/>
  <c r="C1039" i="1"/>
  <c r="H1038" i="1"/>
  <c r="D1038" i="1"/>
  <c r="C1038" i="1"/>
  <c r="G1038" i="1" s="1"/>
  <c r="H1037" i="1"/>
  <c r="G1037" i="1"/>
  <c r="D1037" i="1"/>
  <c r="C1037" i="1"/>
  <c r="G1036" i="1"/>
  <c r="D1036" i="1"/>
  <c r="C1036" i="1"/>
  <c r="H1036" i="1" s="1"/>
  <c r="D1035" i="1"/>
  <c r="C1035" i="1"/>
  <c r="G1033" i="1"/>
  <c r="D1033" i="1"/>
  <c r="C1033" i="1"/>
  <c r="H1033" i="1" s="1"/>
  <c r="H1032" i="1"/>
  <c r="G1032" i="1"/>
  <c r="D1032" i="1"/>
  <c r="C1032" i="1"/>
  <c r="G1031" i="1"/>
  <c r="D1031" i="1"/>
  <c r="C1031" i="1"/>
  <c r="H1031" i="1" s="1"/>
  <c r="D1030" i="1"/>
  <c r="C1030" i="1"/>
  <c r="G1030" i="1" s="1"/>
  <c r="D1029" i="1"/>
  <c r="G1029" i="1" s="1"/>
  <c r="C1029" i="1"/>
  <c r="D1028" i="1"/>
  <c r="C1028" i="1"/>
  <c r="H1027" i="1"/>
  <c r="G1027" i="1"/>
  <c r="D1027" i="1"/>
  <c r="C1027" i="1"/>
  <c r="D1026" i="1"/>
  <c r="C1026" i="1"/>
  <c r="H1026" i="1" s="1"/>
  <c r="G1025" i="1"/>
  <c r="D1025" i="1"/>
  <c r="C1025" i="1"/>
  <c r="H1025" i="1" s="1"/>
  <c r="D1024" i="1"/>
  <c r="H1023" i="1"/>
  <c r="D1023" i="1"/>
  <c r="C1023" i="1"/>
  <c r="G1023" i="1" s="1"/>
  <c r="H1022" i="1"/>
  <c r="G1022" i="1"/>
  <c r="D1022" i="1"/>
  <c r="C1022" i="1"/>
  <c r="D1021" i="1"/>
  <c r="G1021" i="1" s="1"/>
  <c r="C1021" i="1"/>
  <c r="G1020" i="1"/>
  <c r="D1020" i="1"/>
  <c r="C1020" i="1"/>
  <c r="H1020" i="1" s="1"/>
  <c r="D1019" i="1"/>
  <c r="C1019" i="1"/>
  <c r="D1018" i="1"/>
  <c r="D1016" i="1"/>
  <c r="C1016" i="1"/>
  <c r="D1015" i="1"/>
  <c r="C1015" i="1"/>
  <c r="D1014" i="1"/>
  <c r="C1014" i="1"/>
  <c r="H1013" i="1"/>
  <c r="D1013" i="1"/>
  <c r="C1013" i="1"/>
  <c r="G1013" i="1" s="1"/>
  <c r="D1010" i="1"/>
  <c r="C1010" i="1"/>
  <c r="D1009" i="1"/>
  <c r="C1009" i="1"/>
  <c r="D1008" i="1"/>
  <c r="C1008" i="1"/>
  <c r="G1008" i="1" s="1"/>
  <c r="H1007" i="1"/>
  <c r="G1007" i="1"/>
  <c r="D1007" i="1"/>
  <c r="C1007" i="1"/>
  <c r="D1006" i="1"/>
  <c r="C1006" i="1"/>
  <c r="H1006" i="1" s="1"/>
  <c r="D1005" i="1"/>
  <c r="C1005" i="1"/>
  <c r="H1005" i="1" s="1"/>
  <c r="G1004" i="1"/>
  <c r="D1004" i="1"/>
  <c r="C1004" i="1"/>
  <c r="D1003" i="1"/>
  <c r="H1003" i="1" s="1"/>
  <c r="C1003" i="1"/>
  <c r="H1002" i="1"/>
  <c r="G1002" i="1"/>
  <c r="D1002" i="1"/>
  <c r="C1002" i="1"/>
  <c r="G1001" i="1"/>
  <c r="D1001" i="1"/>
  <c r="C1001" i="1"/>
  <c r="H1001" i="1" s="1"/>
  <c r="H1000" i="1"/>
  <c r="G1000" i="1"/>
  <c r="D1000" i="1"/>
  <c r="C1000" i="1"/>
  <c r="D999" i="1"/>
  <c r="C999" i="1"/>
  <c r="H998" i="1"/>
  <c r="G998" i="1"/>
  <c r="D998" i="1"/>
  <c r="C998" i="1"/>
  <c r="H997" i="1"/>
  <c r="G997" i="1"/>
  <c r="D997" i="1"/>
  <c r="C997" i="1"/>
  <c r="D996" i="1"/>
  <c r="C996" i="1"/>
  <c r="D995" i="1"/>
  <c r="C995" i="1"/>
  <c r="G995" i="1" s="1"/>
  <c r="D994" i="1"/>
  <c r="C994" i="1"/>
  <c r="D993" i="1"/>
  <c r="C993" i="1"/>
  <c r="H993" i="1" s="1"/>
  <c r="H992" i="1"/>
  <c r="G992" i="1"/>
  <c r="D992" i="1"/>
  <c r="C992" i="1"/>
  <c r="D991" i="1"/>
  <c r="C991" i="1"/>
  <c r="D990" i="1"/>
  <c r="C990" i="1"/>
  <c r="H990" i="1" s="1"/>
  <c r="G989" i="1"/>
  <c r="D989" i="1"/>
  <c r="C989" i="1"/>
  <c r="D988" i="1"/>
  <c r="C988" i="1"/>
  <c r="H987" i="1"/>
  <c r="G987" i="1"/>
  <c r="D987" i="1"/>
  <c r="C987" i="1"/>
  <c r="G986" i="1"/>
  <c r="D986" i="1"/>
  <c r="C986" i="1"/>
  <c r="H986" i="1" s="1"/>
  <c r="D985" i="1"/>
  <c r="C985" i="1"/>
  <c r="G984" i="1"/>
  <c r="D984" i="1"/>
  <c r="C984" i="1"/>
  <c r="H984" i="1" s="1"/>
  <c r="H983" i="1"/>
  <c r="D983" i="1"/>
  <c r="C983" i="1"/>
  <c r="G983" i="1" s="1"/>
  <c r="H982" i="1"/>
  <c r="G982" i="1"/>
  <c r="D982" i="1"/>
  <c r="C982" i="1"/>
  <c r="G981" i="1"/>
  <c r="D981" i="1"/>
  <c r="C981" i="1"/>
  <c r="H981" i="1" s="1"/>
  <c r="D980" i="1"/>
  <c r="G980" i="1" s="1"/>
  <c r="C980" i="1"/>
  <c r="D979" i="1"/>
  <c r="C979" i="1"/>
  <c r="H979" i="1" s="1"/>
  <c r="D978" i="1"/>
  <c r="H978" i="1" s="1"/>
  <c r="C978" i="1"/>
  <c r="H977" i="1"/>
  <c r="G977" i="1"/>
  <c r="D977" i="1"/>
  <c r="C977" i="1"/>
  <c r="D976" i="1"/>
  <c r="C976" i="1"/>
  <c r="H975" i="1"/>
  <c r="G975" i="1"/>
  <c r="D975" i="1"/>
  <c r="C975" i="1"/>
  <c r="G974" i="1"/>
  <c r="D974" i="1"/>
  <c r="C974" i="1"/>
  <c r="H974" i="1" s="1"/>
  <c r="D973" i="1"/>
  <c r="C973" i="1"/>
  <c r="H972" i="1"/>
  <c r="G972" i="1"/>
  <c r="D972" i="1"/>
  <c r="C972" i="1"/>
  <c r="D971" i="1"/>
  <c r="C971" i="1"/>
  <c r="D970" i="1"/>
  <c r="C970" i="1"/>
  <c r="D969" i="1"/>
  <c r="C969" i="1"/>
  <c r="H968" i="1"/>
  <c r="G968" i="1"/>
  <c r="D968" i="1"/>
  <c r="C968" i="1"/>
  <c r="H967" i="1"/>
  <c r="G967" i="1"/>
  <c r="D967" i="1"/>
  <c r="C967" i="1"/>
  <c r="D966" i="1"/>
  <c r="C966" i="1"/>
  <c r="H966" i="1" s="1"/>
  <c r="H965" i="1"/>
  <c r="D965" i="1"/>
  <c r="C965" i="1"/>
  <c r="G965" i="1" s="1"/>
  <c r="D964" i="1"/>
  <c r="G964" i="1" s="1"/>
  <c r="C964" i="1"/>
  <c r="G963" i="1"/>
  <c r="D963" i="1"/>
  <c r="C963" i="1"/>
  <c r="H963" i="1" s="1"/>
  <c r="H962" i="1"/>
  <c r="G962" i="1"/>
  <c r="D962" i="1"/>
  <c r="C962" i="1"/>
  <c r="G961" i="1"/>
  <c r="D961" i="1"/>
  <c r="C961" i="1"/>
  <c r="H961" i="1" s="1"/>
  <c r="D960" i="1"/>
  <c r="C960" i="1"/>
  <c r="G959" i="1"/>
  <c r="D959" i="1"/>
  <c r="C959" i="1"/>
  <c r="D958" i="1"/>
  <c r="C958" i="1"/>
  <c r="G958" i="1" s="1"/>
  <c r="H957" i="1"/>
  <c r="G957" i="1"/>
  <c r="D957" i="1"/>
  <c r="C957" i="1"/>
  <c r="G956" i="1"/>
  <c r="D956" i="1"/>
  <c r="C956" i="1"/>
  <c r="D955" i="1"/>
  <c r="C955" i="1"/>
  <c r="H955" i="1" s="1"/>
  <c r="D954" i="1"/>
  <c r="C954" i="1"/>
  <c r="H953" i="1"/>
  <c r="D953" i="1"/>
  <c r="G953" i="1" s="1"/>
  <c r="C953" i="1"/>
  <c r="H952" i="1"/>
  <c r="G952" i="1"/>
  <c r="D952" i="1"/>
  <c r="C952" i="1"/>
  <c r="D951" i="1"/>
  <c r="C951" i="1"/>
  <c r="H950" i="1"/>
  <c r="G950" i="1"/>
  <c r="D950" i="1"/>
  <c r="C950" i="1"/>
  <c r="D949" i="1"/>
  <c r="C949" i="1"/>
  <c r="D948" i="1"/>
  <c r="C948" i="1"/>
  <c r="H948" i="1" s="1"/>
  <c r="H947" i="1"/>
  <c r="G947" i="1"/>
  <c r="D947" i="1"/>
  <c r="C947" i="1"/>
  <c r="D946" i="1"/>
  <c r="C946" i="1"/>
  <c r="D945" i="1"/>
  <c r="C945" i="1"/>
  <c r="D944" i="1"/>
  <c r="C944" i="1"/>
  <c r="D943" i="1"/>
  <c r="C943" i="1"/>
  <c r="H942" i="1"/>
  <c r="G942" i="1"/>
  <c r="D942" i="1"/>
  <c r="C942" i="1"/>
  <c r="D941" i="1"/>
  <c r="C941" i="1"/>
  <c r="D940" i="1"/>
  <c r="G940" i="1" s="1"/>
  <c r="C940" i="1"/>
  <c r="H939" i="1"/>
  <c r="G939" i="1"/>
  <c r="D939" i="1"/>
  <c r="C939" i="1"/>
  <c r="D938" i="1"/>
  <c r="C938" i="1"/>
  <c r="D937" i="1"/>
  <c r="C937" i="1"/>
  <c r="H937" i="1" s="1"/>
  <c r="G936" i="1"/>
  <c r="D936" i="1"/>
  <c r="C936" i="1"/>
  <c r="H936" i="1" s="1"/>
  <c r="H935" i="1"/>
  <c r="D935" i="1"/>
  <c r="G935" i="1" s="1"/>
  <c r="C935" i="1"/>
  <c r="H934" i="1"/>
  <c r="G934" i="1"/>
  <c r="D934" i="1"/>
  <c r="C934" i="1"/>
  <c r="D933" i="1"/>
  <c r="C933" i="1"/>
  <c r="D932" i="1"/>
  <c r="H932" i="1" s="1"/>
  <c r="C932" i="1"/>
  <c r="D931" i="1"/>
  <c r="C931" i="1"/>
  <c r="H931" i="1" s="1"/>
  <c r="H930" i="1"/>
  <c r="D930" i="1"/>
  <c r="C930" i="1"/>
  <c r="G930" i="1" s="1"/>
  <c r="H929" i="1"/>
  <c r="G929" i="1"/>
  <c r="D929" i="1"/>
  <c r="C929" i="1"/>
  <c r="D928" i="1"/>
  <c r="C928" i="1"/>
  <c r="H927" i="1"/>
  <c r="G927" i="1"/>
  <c r="D927" i="1"/>
  <c r="C927" i="1"/>
  <c r="D926" i="1"/>
  <c r="G926" i="1" s="1"/>
  <c r="C926" i="1"/>
  <c r="D925" i="1"/>
  <c r="C925" i="1"/>
  <c r="H924" i="1"/>
  <c r="G924" i="1"/>
  <c r="D924" i="1"/>
  <c r="C924" i="1"/>
  <c r="D923" i="1"/>
  <c r="C923" i="1"/>
  <c r="H922" i="1"/>
  <c r="D922" i="1"/>
  <c r="C922" i="1"/>
  <c r="G922" i="1" s="1"/>
  <c r="D921" i="1"/>
  <c r="C921" i="1"/>
  <c r="H920" i="1"/>
  <c r="G920" i="1"/>
  <c r="D920" i="1"/>
  <c r="C920" i="1"/>
  <c r="H919" i="1"/>
  <c r="G919" i="1"/>
  <c r="D919" i="1"/>
  <c r="C919" i="1"/>
  <c r="D918" i="1"/>
  <c r="C918" i="1"/>
  <c r="G917" i="1"/>
  <c r="D917" i="1"/>
  <c r="C917" i="1"/>
  <c r="H917" i="1" s="1"/>
  <c r="G916" i="1"/>
  <c r="D916" i="1"/>
  <c r="C916" i="1"/>
  <c r="H916" i="1" s="1"/>
  <c r="D915" i="1"/>
  <c r="H915" i="1" s="1"/>
  <c r="C915" i="1"/>
  <c r="H914" i="1"/>
  <c r="G914" i="1"/>
  <c r="D914" i="1"/>
  <c r="C914" i="1"/>
  <c r="D913" i="1"/>
  <c r="C913" i="1"/>
  <c r="D912" i="1"/>
  <c r="H912" i="1" s="1"/>
  <c r="C912" i="1"/>
  <c r="D911" i="1"/>
  <c r="C911" i="1"/>
  <c r="H911" i="1" s="1"/>
  <c r="H910" i="1"/>
  <c r="D910" i="1"/>
  <c r="C910" i="1"/>
  <c r="G910" i="1" s="1"/>
  <c r="H909" i="1"/>
  <c r="G909" i="1"/>
  <c r="D909" i="1"/>
  <c r="C909" i="1"/>
  <c r="D908" i="1"/>
  <c r="C908" i="1"/>
  <c r="D907" i="1"/>
  <c r="C907" i="1"/>
  <c r="D906" i="1"/>
  <c r="C906" i="1"/>
  <c r="D905" i="1"/>
  <c r="C905" i="1"/>
  <c r="G905" i="1" s="1"/>
  <c r="H904" i="1"/>
  <c r="G904" i="1"/>
  <c r="D904" i="1"/>
  <c r="C904" i="1"/>
  <c r="D903" i="1"/>
  <c r="C903" i="1"/>
  <c r="H902" i="1"/>
  <c r="D902" i="1"/>
  <c r="C902" i="1"/>
  <c r="G902" i="1" s="1"/>
  <c r="D901" i="1"/>
  <c r="C901" i="1"/>
  <c r="D900" i="1"/>
  <c r="C900" i="1"/>
  <c r="H899" i="1"/>
  <c r="G899" i="1"/>
  <c r="D899" i="1"/>
  <c r="C899" i="1"/>
  <c r="D898" i="1"/>
  <c r="C898" i="1"/>
  <c r="D897" i="1"/>
  <c r="C897" i="1"/>
  <c r="G897" i="1" s="1"/>
  <c r="D896" i="1"/>
  <c r="C896" i="1"/>
  <c r="G895" i="1"/>
  <c r="D895" i="1"/>
  <c r="C895" i="1"/>
  <c r="H895" i="1" s="1"/>
  <c r="H894" i="1"/>
  <c r="G894" i="1"/>
  <c r="D894" i="1"/>
  <c r="C894" i="1"/>
  <c r="D893" i="1"/>
  <c r="C893" i="1"/>
  <c r="G892" i="1"/>
  <c r="D892" i="1"/>
  <c r="C892" i="1"/>
  <c r="H892" i="1" s="1"/>
  <c r="D891" i="1"/>
  <c r="C891" i="1"/>
  <c r="H891" i="1" s="1"/>
  <c r="G890" i="1"/>
  <c r="D890" i="1"/>
  <c r="C890" i="1"/>
  <c r="H890" i="1" s="1"/>
  <c r="H889" i="1"/>
  <c r="G889" i="1"/>
  <c r="D889" i="1"/>
  <c r="C889" i="1"/>
  <c r="D888" i="1"/>
  <c r="C888" i="1"/>
  <c r="D887" i="1"/>
  <c r="C887" i="1"/>
  <c r="G886" i="1"/>
  <c r="D886" i="1"/>
  <c r="C886" i="1"/>
  <c r="H886" i="1" s="1"/>
  <c r="G885" i="1"/>
  <c r="D885" i="1"/>
  <c r="H885" i="1" s="1"/>
  <c r="C885" i="1"/>
  <c r="H884" i="1"/>
  <c r="G884" i="1"/>
  <c r="D884" i="1"/>
  <c r="C884" i="1"/>
  <c r="D883" i="1"/>
  <c r="C883" i="1"/>
  <c r="G882" i="1"/>
  <c r="D882" i="1"/>
  <c r="H882" i="1" s="1"/>
  <c r="C882" i="1"/>
  <c r="D881" i="1"/>
  <c r="C881" i="1"/>
  <c r="D880" i="1"/>
  <c r="H880" i="1" s="1"/>
  <c r="C880" i="1"/>
  <c r="H879" i="1"/>
  <c r="G879" i="1"/>
  <c r="D879" i="1"/>
  <c r="C879" i="1"/>
  <c r="D878" i="1"/>
  <c r="C878" i="1"/>
  <c r="D877" i="1"/>
  <c r="G877" i="1" s="1"/>
  <c r="C877" i="1"/>
  <c r="G876" i="1"/>
  <c r="D876" i="1"/>
  <c r="C876" i="1"/>
  <c r="D875" i="1"/>
  <c r="C875" i="1"/>
  <c r="H874" i="1"/>
  <c r="G874" i="1"/>
  <c r="D874" i="1"/>
  <c r="C874" i="1"/>
  <c r="D873" i="1"/>
  <c r="C873" i="1"/>
  <c r="D872" i="1"/>
  <c r="C872" i="1"/>
  <c r="D871" i="1"/>
  <c r="C871" i="1"/>
  <c r="H871" i="1" s="1"/>
  <c r="H870" i="1"/>
  <c r="D870" i="1"/>
  <c r="C870" i="1"/>
  <c r="G870" i="1" s="1"/>
  <c r="H869" i="1"/>
  <c r="G869" i="1"/>
  <c r="D869" i="1"/>
  <c r="C869" i="1"/>
  <c r="D868" i="1"/>
  <c r="C868" i="1"/>
  <c r="H867" i="1"/>
  <c r="G867" i="1"/>
  <c r="D867" i="1"/>
  <c r="C867" i="1"/>
  <c r="D866" i="1"/>
  <c r="C866" i="1"/>
  <c r="H865" i="1"/>
  <c r="G865" i="1"/>
  <c r="D865" i="1"/>
  <c r="C865" i="1"/>
  <c r="H864" i="1"/>
  <c r="G864" i="1"/>
  <c r="D864" i="1"/>
  <c r="C864" i="1"/>
  <c r="D863" i="1"/>
  <c r="C863" i="1"/>
  <c r="D862" i="1"/>
  <c r="C862" i="1"/>
  <c r="G861" i="1"/>
  <c r="D861" i="1"/>
  <c r="C861" i="1"/>
  <c r="H861" i="1" s="1"/>
  <c r="D860" i="1"/>
  <c r="C860" i="1"/>
  <c r="H859" i="1"/>
  <c r="G859" i="1"/>
  <c r="D859" i="1"/>
  <c r="C859" i="1"/>
  <c r="D858" i="1"/>
  <c r="C858" i="1"/>
  <c r="G857" i="1"/>
  <c r="D857" i="1"/>
  <c r="C857" i="1"/>
  <c r="H857" i="1" s="1"/>
  <c r="D856" i="1"/>
  <c r="C856" i="1"/>
  <c r="H855" i="1"/>
  <c r="D855" i="1"/>
  <c r="C855" i="1"/>
  <c r="G855" i="1" s="1"/>
  <c r="H854" i="1"/>
  <c r="G854" i="1"/>
  <c r="D854" i="1"/>
  <c r="C854" i="1"/>
  <c r="D853" i="1"/>
  <c r="C853" i="1"/>
  <c r="D852" i="1"/>
  <c r="C852" i="1"/>
  <c r="G851" i="1"/>
  <c r="D851" i="1"/>
  <c r="C851" i="1"/>
  <c r="H851" i="1" s="1"/>
  <c r="D850" i="1"/>
  <c r="C850" i="1"/>
  <c r="H849" i="1"/>
  <c r="G849" i="1"/>
  <c r="D849" i="1"/>
  <c r="C849" i="1"/>
  <c r="D848" i="1"/>
  <c r="C848" i="1"/>
  <c r="H847" i="1"/>
  <c r="G847" i="1"/>
  <c r="D847" i="1"/>
  <c r="C847" i="1"/>
  <c r="D846" i="1"/>
  <c r="C846" i="1"/>
  <c r="H845" i="1"/>
  <c r="G845" i="1"/>
  <c r="D845" i="1"/>
  <c r="C845" i="1"/>
  <c r="H844" i="1"/>
  <c r="G844" i="1"/>
  <c r="D844" i="1"/>
  <c r="C844" i="1"/>
  <c r="D843" i="1"/>
  <c r="C843" i="1"/>
  <c r="G842" i="1"/>
  <c r="D842" i="1"/>
  <c r="C842" i="1"/>
  <c r="D841" i="1"/>
  <c r="C841" i="1"/>
  <c r="G840" i="1"/>
  <c r="D840" i="1"/>
  <c r="C840" i="1"/>
  <c r="H840" i="1" s="1"/>
  <c r="H839" i="1"/>
  <c r="G839" i="1"/>
  <c r="D839" i="1"/>
  <c r="C839" i="1"/>
  <c r="D838" i="1"/>
  <c r="C838" i="1"/>
  <c r="D837" i="1"/>
  <c r="C837" i="1"/>
  <c r="H837" i="1" s="1"/>
  <c r="D836" i="1"/>
  <c r="G836" i="1" s="1"/>
  <c r="C836" i="1"/>
  <c r="H835" i="1"/>
  <c r="G835" i="1"/>
  <c r="D835" i="1"/>
  <c r="C835" i="1"/>
  <c r="H834" i="1"/>
  <c r="G834" i="1"/>
  <c r="D834" i="1"/>
  <c r="C834" i="1"/>
  <c r="D833" i="1"/>
  <c r="C833" i="1"/>
  <c r="H832" i="1"/>
  <c r="G832" i="1"/>
  <c r="D832" i="1"/>
  <c r="C832" i="1"/>
  <c r="D831" i="1"/>
  <c r="C831" i="1"/>
  <c r="G830" i="1"/>
  <c r="D830" i="1"/>
  <c r="C830" i="1"/>
  <c r="H830" i="1" s="1"/>
  <c r="H829" i="1"/>
  <c r="G829" i="1"/>
  <c r="D829" i="1"/>
  <c r="C829" i="1"/>
  <c r="D828" i="1"/>
  <c r="C828" i="1"/>
  <c r="H827" i="1"/>
  <c r="G827" i="1"/>
  <c r="D827" i="1"/>
  <c r="C827" i="1"/>
  <c r="D826" i="1"/>
  <c r="G826" i="1" s="1"/>
  <c r="C826" i="1"/>
  <c r="D825" i="1"/>
  <c r="C825" i="1"/>
  <c r="H824" i="1"/>
  <c r="G824" i="1"/>
  <c r="D824" i="1"/>
  <c r="C824" i="1"/>
  <c r="D823" i="1"/>
  <c r="C823" i="1"/>
  <c r="H822" i="1"/>
  <c r="D822" i="1"/>
  <c r="C822" i="1"/>
  <c r="D821" i="1"/>
  <c r="C821" i="1"/>
  <c r="H820" i="1"/>
  <c r="G820" i="1"/>
  <c r="D820" i="1"/>
  <c r="C820" i="1"/>
  <c r="H819" i="1"/>
  <c r="G819" i="1"/>
  <c r="D819" i="1"/>
  <c r="C819" i="1"/>
  <c r="D818" i="1"/>
  <c r="C818" i="1"/>
  <c r="H817" i="1"/>
  <c r="G817" i="1"/>
  <c r="D817" i="1"/>
  <c r="C817" i="1"/>
  <c r="D816" i="1"/>
  <c r="C816" i="1"/>
  <c r="D815" i="1"/>
  <c r="C815" i="1"/>
  <c r="H814" i="1"/>
  <c r="G814" i="1"/>
  <c r="D814" i="1"/>
  <c r="C814" i="1"/>
  <c r="D813" i="1"/>
  <c r="C813" i="1"/>
  <c r="D812" i="1"/>
  <c r="C812" i="1"/>
  <c r="D811" i="1"/>
  <c r="C811" i="1"/>
  <c r="H811" i="1" s="1"/>
  <c r="D810" i="1"/>
  <c r="G810" i="1" s="1"/>
  <c r="C810" i="1"/>
  <c r="H809" i="1"/>
  <c r="G809" i="1"/>
  <c r="D809" i="1"/>
  <c r="C809" i="1"/>
  <c r="D808" i="1"/>
  <c r="C808" i="1"/>
  <c r="D807" i="1"/>
  <c r="C807" i="1"/>
  <c r="D806" i="1"/>
  <c r="C806" i="1"/>
  <c r="H806" i="1" s="1"/>
  <c r="D805" i="1"/>
  <c r="C805" i="1"/>
  <c r="H804" i="1"/>
  <c r="G804" i="1"/>
  <c r="D804" i="1"/>
  <c r="C804" i="1"/>
  <c r="D803" i="1"/>
  <c r="C803" i="1"/>
  <c r="H802" i="1"/>
  <c r="D802" i="1"/>
  <c r="C802" i="1"/>
  <c r="G802" i="1" s="1"/>
  <c r="D801" i="1"/>
  <c r="C801" i="1"/>
  <c r="H800" i="1"/>
  <c r="D800" i="1"/>
  <c r="C800" i="1"/>
  <c r="G800" i="1" s="1"/>
  <c r="H799" i="1"/>
  <c r="G799" i="1"/>
  <c r="D799" i="1"/>
  <c r="C799" i="1"/>
  <c r="D798" i="1"/>
  <c r="C798" i="1"/>
  <c r="D797" i="1"/>
  <c r="C797" i="1"/>
  <c r="G797" i="1" s="1"/>
  <c r="D796" i="1"/>
  <c r="C796" i="1"/>
  <c r="H796" i="1" s="1"/>
  <c r="G795" i="1"/>
  <c r="D795" i="1"/>
  <c r="C795" i="1"/>
  <c r="H795" i="1" s="1"/>
  <c r="H794" i="1"/>
  <c r="G794" i="1"/>
  <c r="D794" i="1"/>
  <c r="C794" i="1"/>
  <c r="D793" i="1"/>
  <c r="C793" i="1"/>
  <c r="D792" i="1"/>
  <c r="G792" i="1" s="1"/>
  <c r="C792" i="1"/>
  <c r="D791" i="1"/>
  <c r="G791" i="1" s="1"/>
  <c r="C791" i="1"/>
  <c r="D790" i="1"/>
  <c r="C790" i="1"/>
  <c r="H790" i="1" s="1"/>
  <c r="H789" i="1"/>
  <c r="G789" i="1"/>
  <c r="D789" i="1"/>
  <c r="C789" i="1"/>
  <c r="D788" i="1"/>
  <c r="C788" i="1"/>
  <c r="G787" i="1"/>
  <c r="D787" i="1"/>
  <c r="C787" i="1"/>
  <c r="H787" i="1" s="1"/>
  <c r="D786" i="1"/>
  <c r="C786" i="1"/>
  <c r="H786" i="1" s="1"/>
  <c r="D785" i="1"/>
  <c r="G785" i="1" s="1"/>
  <c r="C785" i="1"/>
  <c r="H784" i="1"/>
  <c r="G784" i="1"/>
  <c r="D784" i="1"/>
  <c r="C784" i="1"/>
  <c r="D783" i="1"/>
  <c r="C783" i="1"/>
  <c r="D782" i="1"/>
  <c r="H782" i="1" s="1"/>
  <c r="C782" i="1"/>
  <c r="G781" i="1"/>
  <c r="D781" i="1"/>
  <c r="C781" i="1"/>
  <c r="H781" i="1" s="1"/>
  <c r="D780" i="1"/>
  <c r="C780" i="1"/>
  <c r="H779" i="1"/>
  <c r="G779" i="1"/>
  <c r="D779" i="1"/>
  <c r="C779" i="1"/>
  <c r="D778" i="1"/>
  <c r="C778" i="1"/>
  <c r="H777" i="1"/>
  <c r="G777" i="1"/>
  <c r="D777" i="1"/>
  <c r="C777" i="1"/>
  <c r="D776" i="1"/>
  <c r="G776" i="1" s="1"/>
  <c r="C776" i="1"/>
  <c r="H775" i="1"/>
  <c r="D775" i="1"/>
  <c r="C775" i="1"/>
  <c r="G775" i="1" s="1"/>
  <c r="H774" i="1"/>
  <c r="G774" i="1"/>
  <c r="D774" i="1"/>
  <c r="C774" i="1"/>
  <c r="D773" i="1"/>
  <c r="C773" i="1"/>
  <c r="D772" i="1"/>
  <c r="C772" i="1"/>
  <c r="D771" i="1"/>
  <c r="C771" i="1"/>
  <c r="H770" i="1"/>
  <c r="G770" i="1"/>
  <c r="D770" i="1"/>
  <c r="C770" i="1"/>
  <c r="H769" i="1"/>
  <c r="G769" i="1"/>
  <c r="D769" i="1"/>
  <c r="C769" i="1"/>
  <c r="D768" i="1"/>
  <c r="C768" i="1"/>
  <c r="H767" i="1"/>
  <c r="G767" i="1"/>
  <c r="D767" i="1"/>
  <c r="C767" i="1"/>
  <c r="D766" i="1"/>
  <c r="C766" i="1"/>
  <c r="G765" i="1"/>
  <c r="D765" i="1"/>
  <c r="C765" i="1"/>
  <c r="H765" i="1" s="1"/>
  <c r="H764" i="1"/>
  <c r="G764" i="1"/>
  <c r="D764" i="1"/>
  <c r="C764" i="1"/>
  <c r="D763" i="1"/>
  <c r="C763" i="1"/>
  <c r="G762" i="1"/>
  <c r="D762" i="1"/>
  <c r="C762" i="1"/>
  <c r="H762" i="1" s="1"/>
  <c r="G761" i="1"/>
  <c r="D761" i="1"/>
  <c r="C761" i="1"/>
  <c r="H761" i="1" s="1"/>
  <c r="D760" i="1"/>
  <c r="C760" i="1"/>
  <c r="H759" i="1"/>
  <c r="G759" i="1"/>
  <c r="D759" i="1"/>
  <c r="C759" i="1"/>
  <c r="D758" i="1"/>
  <c r="C758" i="1"/>
  <c r="D757" i="1"/>
  <c r="H757" i="1" s="1"/>
  <c r="C757" i="1"/>
  <c r="G756" i="1"/>
  <c r="D756" i="1"/>
  <c r="C756" i="1"/>
  <c r="H756" i="1" s="1"/>
  <c r="H755" i="1"/>
  <c r="D755" i="1"/>
  <c r="C755" i="1"/>
  <c r="G755" i="1" s="1"/>
  <c r="H754" i="1"/>
  <c r="G754" i="1"/>
  <c r="D754" i="1"/>
  <c r="C754" i="1"/>
  <c r="D753" i="1"/>
  <c r="C753" i="1"/>
  <c r="D752" i="1"/>
  <c r="H752" i="1" s="1"/>
  <c r="C752" i="1"/>
  <c r="D751" i="1"/>
  <c r="C751" i="1"/>
  <c r="H750" i="1"/>
  <c r="G750" i="1"/>
  <c r="D750" i="1"/>
  <c r="C750" i="1"/>
  <c r="H749" i="1"/>
  <c r="G749" i="1"/>
  <c r="D749" i="1"/>
  <c r="C749" i="1"/>
  <c r="D748" i="1"/>
  <c r="C748" i="1"/>
  <c r="D747" i="1"/>
  <c r="H747" i="1" s="1"/>
  <c r="C747" i="1"/>
  <c r="D746" i="1"/>
  <c r="C746" i="1"/>
  <c r="D745" i="1"/>
  <c r="C745" i="1"/>
  <c r="H744" i="1"/>
  <c r="G744" i="1"/>
  <c r="D744" i="1"/>
  <c r="C744" i="1"/>
  <c r="D743" i="1"/>
  <c r="C743" i="1"/>
  <c r="D742" i="1"/>
  <c r="C742" i="1"/>
  <c r="D741" i="1"/>
  <c r="C741" i="1"/>
  <c r="G741" i="1" s="1"/>
  <c r="D740" i="1"/>
  <c r="C740" i="1"/>
  <c r="H740" i="1" s="1"/>
  <c r="H739" i="1"/>
  <c r="G739" i="1"/>
  <c r="D739" i="1"/>
  <c r="C739" i="1"/>
  <c r="D738" i="1"/>
  <c r="C738" i="1"/>
  <c r="G737" i="1"/>
  <c r="D737" i="1"/>
  <c r="C737" i="1"/>
  <c r="H737" i="1" s="1"/>
  <c r="D736" i="1"/>
  <c r="C736" i="1"/>
  <c r="H735" i="1"/>
  <c r="D735" i="1"/>
  <c r="G735" i="1" s="1"/>
  <c r="C735" i="1"/>
  <c r="H734" i="1"/>
  <c r="G734" i="1"/>
  <c r="D734" i="1"/>
  <c r="C734" i="1"/>
  <c r="D733" i="1"/>
  <c r="C733" i="1"/>
  <c r="H732" i="1"/>
  <c r="D732" i="1"/>
  <c r="G732" i="1" s="1"/>
  <c r="C732" i="1"/>
  <c r="H731" i="1"/>
  <c r="D731" i="1"/>
  <c r="C731" i="1"/>
  <c r="G731" i="1" s="1"/>
  <c r="D730" i="1"/>
  <c r="C730" i="1"/>
  <c r="H730" i="1" s="1"/>
  <c r="H729" i="1"/>
  <c r="G729" i="1"/>
  <c r="D729" i="1"/>
  <c r="C729" i="1"/>
  <c r="D728" i="1"/>
  <c r="C728" i="1"/>
  <c r="D727" i="1"/>
  <c r="C727" i="1"/>
  <c r="H727" i="1" s="1"/>
  <c r="H726" i="1"/>
  <c r="D726" i="1"/>
  <c r="C726" i="1"/>
  <c r="D725" i="1"/>
  <c r="C725" i="1"/>
  <c r="H725" i="1" s="1"/>
  <c r="H724" i="1"/>
  <c r="G724" i="1"/>
  <c r="D724" i="1"/>
  <c r="C724" i="1"/>
  <c r="D723" i="1"/>
  <c r="C723" i="1"/>
  <c r="G722" i="1"/>
  <c r="D722" i="1"/>
  <c r="C722" i="1"/>
  <c r="H722" i="1" s="1"/>
  <c r="D721" i="1"/>
  <c r="C721" i="1"/>
  <c r="H720" i="1"/>
  <c r="G720" i="1"/>
  <c r="D720" i="1"/>
  <c r="C720" i="1"/>
  <c r="H719" i="1"/>
  <c r="G719" i="1"/>
  <c r="D719" i="1"/>
  <c r="C719" i="1"/>
  <c r="D718" i="1"/>
  <c r="C718" i="1"/>
  <c r="H717" i="1"/>
  <c r="G717" i="1"/>
  <c r="D717" i="1"/>
  <c r="C717" i="1"/>
  <c r="H716" i="1"/>
  <c r="D716" i="1"/>
  <c r="C716" i="1"/>
  <c r="G716" i="1" s="1"/>
  <c r="D715" i="1"/>
  <c r="C715" i="1"/>
  <c r="H715" i="1" s="1"/>
  <c r="H714" i="1"/>
  <c r="G714" i="1"/>
  <c r="D714" i="1"/>
  <c r="C714" i="1"/>
  <c r="D713" i="1"/>
  <c r="C713" i="1"/>
  <c r="H712" i="1"/>
  <c r="D712" i="1"/>
  <c r="C712" i="1"/>
  <c r="G712" i="1" s="1"/>
  <c r="H711" i="1"/>
  <c r="D711" i="1"/>
  <c r="C711" i="1"/>
  <c r="G711" i="1" s="1"/>
  <c r="D710" i="1"/>
  <c r="C710" i="1"/>
  <c r="H710" i="1" s="1"/>
  <c r="H709" i="1"/>
  <c r="G709" i="1"/>
  <c r="D709" i="1"/>
  <c r="C709" i="1"/>
  <c r="D708" i="1"/>
  <c r="C708" i="1"/>
  <c r="D707" i="1"/>
  <c r="C707" i="1"/>
  <c r="D706" i="1"/>
  <c r="C706" i="1"/>
  <c r="G706" i="1" s="1"/>
  <c r="H705" i="1"/>
  <c r="D705" i="1"/>
  <c r="C705" i="1"/>
  <c r="G705" i="1" s="1"/>
  <c r="H704" i="1"/>
  <c r="G704" i="1"/>
  <c r="D704" i="1"/>
  <c r="C704" i="1"/>
  <c r="D703" i="1"/>
  <c r="C703" i="1"/>
  <c r="H702" i="1"/>
  <c r="D702" i="1"/>
  <c r="C702" i="1"/>
  <c r="G702" i="1" s="1"/>
  <c r="D701" i="1"/>
  <c r="C701" i="1"/>
  <c r="D700" i="1"/>
  <c r="C700" i="1"/>
  <c r="H699" i="1"/>
  <c r="G699" i="1"/>
  <c r="D699" i="1"/>
  <c r="C699" i="1"/>
  <c r="D698" i="1"/>
  <c r="C698" i="1"/>
  <c r="G697" i="1"/>
  <c r="D697" i="1"/>
  <c r="C697" i="1"/>
  <c r="H697" i="1" s="1"/>
  <c r="D696" i="1"/>
  <c r="C696" i="1"/>
  <c r="D695" i="1"/>
  <c r="C695" i="1"/>
  <c r="H694" i="1"/>
  <c r="G694" i="1"/>
  <c r="D694" i="1"/>
  <c r="C694" i="1"/>
  <c r="D693" i="1"/>
  <c r="C693" i="1"/>
  <c r="D692" i="1"/>
  <c r="C692" i="1"/>
  <c r="H692" i="1" s="1"/>
  <c r="D691" i="1"/>
  <c r="H691" i="1" s="1"/>
  <c r="C691" i="1"/>
  <c r="G690" i="1"/>
  <c r="D690" i="1"/>
  <c r="C690" i="1"/>
  <c r="H690" i="1" s="1"/>
  <c r="H689" i="1"/>
  <c r="G689" i="1"/>
  <c r="D689" i="1"/>
  <c r="C689" i="1"/>
  <c r="D688" i="1"/>
  <c r="C688" i="1"/>
  <c r="D687" i="1"/>
  <c r="C687" i="1"/>
  <c r="D686" i="1"/>
  <c r="C686" i="1"/>
  <c r="G686" i="1" s="1"/>
  <c r="D685" i="1"/>
  <c r="H685" i="1" s="1"/>
  <c r="C685" i="1"/>
  <c r="H684" i="1"/>
  <c r="G684" i="1"/>
  <c r="D684" i="1"/>
  <c r="C684" i="1"/>
  <c r="D683" i="1"/>
  <c r="C683" i="1"/>
  <c r="D682" i="1"/>
  <c r="H682" i="1" s="1"/>
  <c r="C682" i="1"/>
  <c r="D681" i="1"/>
  <c r="C681" i="1"/>
  <c r="D680" i="1"/>
  <c r="C680" i="1"/>
  <c r="H680" i="1" s="1"/>
  <c r="H679" i="1"/>
  <c r="G679" i="1"/>
  <c r="D679" i="1"/>
  <c r="C679" i="1"/>
  <c r="D678" i="1"/>
  <c r="C678" i="1"/>
  <c r="D677" i="1"/>
  <c r="C677" i="1"/>
  <c r="D676" i="1"/>
  <c r="H676" i="1" s="1"/>
  <c r="C676" i="1"/>
  <c r="D675" i="1"/>
  <c r="C675" i="1"/>
  <c r="G675" i="1" s="1"/>
  <c r="H674" i="1"/>
  <c r="G674" i="1"/>
  <c r="D674" i="1"/>
  <c r="C674" i="1"/>
  <c r="D673" i="1"/>
  <c r="C673" i="1"/>
  <c r="D672" i="1"/>
  <c r="C672" i="1"/>
  <c r="H672" i="1" s="1"/>
  <c r="H671" i="1"/>
  <c r="D671" i="1"/>
  <c r="C671" i="1"/>
  <c r="G671" i="1" s="1"/>
  <c r="D670" i="1"/>
  <c r="C670" i="1"/>
  <c r="H670" i="1" s="1"/>
  <c r="H669" i="1"/>
  <c r="G669" i="1"/>
  <c r="D669" i="1"/>
  <c r="C669" i="1"/>
  <c r="D668" i="1"/>
  <c r="C668" i="1"/>
  <c r="H667" i="1"/>
  <c r="G667" i="1"/>
  <c r="D667" i="1"/>
  <c r="C667" i="1"/>
  <c r="D666" i="1"/>
  <c r="C666" i="1"/>
  <c r="G666" i="1" s="1"/>
  <c r="G665" i="1"/>
  <c r="D665" i="1"/>
  <c r="C665" i="1"/>
  <c r="H665" i="1" s="1"/>
  <c r="H664" i="1"/>
  <c r="G664" i="1"/>
  <c r="D664" i="1"/>
  <c r="C664" i="1"/>
  <c r="D663" i="1"/>
  <c r="C663" i="1"/>
  <c r="D662" i="1"/>
  <c r="C662" i="1"/>
  <c r="H661" i="1"/>
  <c r="D661" i="1"/>
  <c r="C661" i="1"/>
  <c r="G661" i="1" s="1"/>
  <c r="D660" i="1"/>
  <c r="C660" i="1"/>
  <c r="H659" i="1"/>
  <c r="G659" i="1"/>
  <c r="D659" i="1"/>
  <c r="C659" i="1"/>
  <c r="D658" i="1"/>
  <c r="C658" i="1"/>
  <c r="D657" i="1"/>
  <c r="G657" i="1" s="1"/>
  <c r="C657" i="1"/>
  <c r="H656" i="1"/>
  <c r="D656" i="1"/>
  <c r="C656" i="1"/>
  <c r="G656" i="1" s="1"/>
  <c r="H655" i="1"/>
  <c r="D655" i="1"/>
  <c r="C655" i="1"/>
  <c r="G655" i="1" s="1"/>
  <c r="H654" i="1"/>
  <c r="G654" i="1"/>
  <c r="D654" i="1"/>
  <c r="C654" i="1"/>
  <c r="D653" i="1"/>
  <c r="C653" i="1"/>
  <c r="D652" i="1"/>
  <c r="H652" i="1" s="1"/>
  <c r="C652" i="1"/>
  <c r="D651" i="1"/>
  <c r="C651" i="1"/>
  <c r="D650" i="1"/>
  <c r="H650" i="1" s="1"/>
  <c r="C650" i="1"/>
  <c r="D648" i="1"/>
  <c r="G648" i="1" s="1"/>
  <c r="C648" i="1"/>
  <c r="H648" i="1" s="1"/>
  <c r="D647" i="1"/>
  <c r="C647" i="1"/>
  <c r="G647" i="1" s="1"/>
  <c r="H646" i="1"/>
  <c r="D646" i="1"/>
  <c r="C646" i="1"/>
  <c r="G646" i="1" s="1"/>
  <c r="G645" i="1"/>
  <c r="D645" i="1"/>
  <c r="C645" i="1"/>
  <c r="H645" i="1" s="1"/>
  <c r="H636" i="1"/>
  <c r="G636" i="1"/>
  <c r="D636" i="1"/>
  <c r="C636" i="1"/>
  <c r="D635" i="1"/>
  <c r="C635" i="1"/>
  <c r="H635" i="1" s="1"/>
  <c r="D632" i="1"/>
  <c r="C632" i="1"/>
  <c r="H631" i="1"/>
  <c r="D631" i="1"/>
  <c r="C631" i="1"/>
  <c r="G631" i="1" s="1"/>
  <c r="G629" i="1"/>
  <c r="D629" i="1"/>
  <c r="C629" i="1"/>
  <c r="H629" i="1" s="1"/>
  <c r="D628" i="1"/>
  <c r="H628" i="1" s="1"/>
  <c r="C628" i="1"/>
  <c r="C627" i="1"/>
  <c r="D626" i="1"/>
  <c r="C626" i="1"/>
  <c r="G626" i="1" s="1"/>
  <c r="H625" i="1"/>
  <c r="D625" i="1"/>
  <c r="C625" i="1"/>
  <c r="G625" i="1" s="1"/>
  <c r="H624" i="1"/>
  <c r="G624" i="1"/>
  <c r="C624" i="1"/>
  <c r="G622" i="1"/>
  <c r="D622" i="1"/>
  <c r="C622" i="1"/>
  <c r="H622" i="1" s="1"/>
  <c r="H621" i="1"/>
  <c r="D621" i="1"/>
  <c r="C621" i="1"/>
  <c r="G621" i="1" s="1"/>
  <c r="D620" i="1"/>
  <c r="C620" i="1"/>
  <c r="D619" i="1"/>
  <c r="C619" i="1"/>
  <c r="H619" i="1" s="1"/>
  <c r="H618" i="1"/>
  <c r="G618" i="1"/>
  <c r="D618" i="1"/>
  <c r="C618" i="1"/>
  <c r="G617" i="1"/>
  <c r="D617" i="1"/>
  <c r="C617" i="1"/>
  <c r="H617" i="1" s="1"/>
  <c r="D616" i="1"/>
  <c r="H616" i="1" s="1"/>
  <c r="C616" i="1"/>
  <c r="D614" i="1"/>
  <c r="C614" i="1"/>
  <c r="D613" i="1"/>
  <c r="H613" i="1" s="1"/>
  <c r="C613" i="1"/>
  <c r="G612" i="1"/>
  <c r="D612" i="1"/>
  <c r="C612" i="1"/>
  <c r="H612" i="1" s="1"/>
  <c r="D611" i="1"/>
  <c r="C611" i="1"/>
  <c r="C610" i="1"/>
  <c r="G610" i="1" s="1"/>
  <c r="G609" i="1"/>
  <c r="D609" i="1"/>
  <c r="C609" i="1"/>
  <c r="H609" i="1" s="1"/>
  <c r="D608" i="1"/>
  <c r="C608" i="1"/>
  <c r="G607" i="1"/>
  <c r="D607" i="1"/>
  <c r="C607" i="1"/>
  <c r="H607" i="1" s="1"/>
  <c r="D606" i="1"/>
  <c r="C606" i="1"/>
  <c r="H606" i="1" s="1"/>
  <c r="G605" i="1"/>
  <c r="D605" i="1"/>
  <c r="C605" i="1"/>
  <c r="H605" i="1" s="1"/>
  <c r="D604" i="1"/>
  <c r="C604" i="1"/>
  <c r="G604" i="1" s="1"/>
  <c r="H603" i="1"/>
  <c r="G603" i="1"/>
  <c r="D603" i="1"/>
  <c r="G602" i="1"/>
  <c r="D602" i="1"/>
  <c r="C602" i="1"/>
  <c r="H602" i="1" s="1"/>
  <c r="D600" i="1"/>
  <c r="C600" i="1"/>
  <c r="H600" i="1" s="1"/>
  <c r="H599" i="1"/>
  <c r="G599" i="1"/>
  <c r="D599" i="1"/>
  <c r="C599" i="1"/>
  <c r="H598" i="1"/>
  <c r="G598" i="1"/>
  <c r="D598" i="1"/>
  <c r="C598" i="1"/>
  <c r="D596" i="1"/>
  <c r="C596" i="1"/>
  <c r="H596" i="1" s="1"/>
  <c r="G595" i="1"/>
  <c r="D595" i="1"/>
  <c r="C595" i="1"/>
  <c r="H595" i="1" s="1"/>
  <c r="D594" i="1"/>
  <c r="C594" i="1"/>
  <c r="D593" i="1"/>
  <c r="C593" i="1"/>
  <c r="H593" i="1" s="1"/>
  <c r="H590" i="1"/>
  <c r="G590" i="1"/>
  <c r="D590" i="1"/>
  <c r="C590" i="1"/>
  <c r="G589" i="1"/>
  <c r="D589" i="1"/>
  <c r="C589" i="1"/>
  <c r="H589" i="1" s="1"/>
  <c r="G587" i="1"/>
  <c r="D587" i="1"/>
  <c r="C587" i="1"/>
  <c r="H587" i="1" s="1"/>
  <c r="D586" i="1"/>
  <c r="H586" i="1" s="1"/>
  <c r="C586" i="1"/>
  <c r="C585" i="1"/>
  <c r="H585" i="1" s="1"/>
  <c r="H584" i="1"/>
  <c r="G584" i="1"/>
  <c r="D584" i="1"/>
  <c r="C584" i="1"/>
  <c r="C583" i="1"/>
  <c r="G582" i="1"/>
  <c r="D582" i="1"/>
  <c r="H582" i="1" s="1"/>
  <c r="C582" i="1"/>
  <c r="D581" i="1"/>
  <c r="C581" i="1"/>
  <c r="G581" i="1" s="1"/>
  <c r="D580" i="1"/>
  <c r="C580" i="1"/>
  <c r="H580" i="1" s="1"/>
  <c r="H579" i="1"/>
  <c r="D579" i="1"/>
  <c r="G577" i="1"/>
  <c r="D577" i="1"/>
  <c r="H577" i="1" s="1"/>
  <c r="C577" i="1"/>
  <c r="D576" i="1"/>
  <c r="C576" i="1"/>
  <c r="H576" i="1" s="1"/>
  <c r="H575" i="1"/>
  <c r="D574" i="1"/>
  <c r="C574" i="1"/>
  <c r="H573" i="1"/>
  <c r="D573" i="1"/>
  <c r="C573" i="1"/>
  <c r="G573" i="1" s="1"/>
  <c r="D571" i="1"/>
  <c r="C571" i="1"/>
  <c r="H570" i="1"/>
  <c r="G570" i="1"/>
  <c r="D570" i="1"/>
  <c r="C570" i="1"/>
  <c r="H568" i="1"/>
  <c r="D568" i="1"/>
  <c r="C568" i="1"/>
  <c r="G568" i="1" s="1"/>
  <c r="G567" i="1"/>
  <c r="D567" i="1"/>
  <c r="C567" i="1"/>
  <c r="H567" i="1" s="1"/>
  <c r="C566" i="1"/>
  <c r="D564" i="1"/>
  <c r="C564" i="1"/>
  <c r="D563" i="1"/>
  <c r="C563" i="1"/>
  <c r="H563" i="1" s="1"/>
  <c r="G562" i="1"/>
  <c r="D562" i="1"/>
  <c r="C562" i="1"/>
  <c r="H562" i="1" s="1"/>
  <c r="G561" i="1"/>
  <c r="D561" i="1"/>
  <c r="C561" i="1"/>
  <c r="H561" i="1" s="1"/>
  <c r="D560" i="1"/>
  <c r="C560" i="1"/>
  <c r="D559" i="1"/>
  <c r="C559" i="1"/>
  <c r="H559" i="1" s="1"/>
  <c r="D558" i="1"/>
  <c r="C558" i="1"/>
  <c r="G557" i="1"/>
  <c r="D557" i="1"/>
  <c r="H557" i="1" s="1"/>
  <c r="C557" i="1"/>
  <c r="D555" i="1"/>
  <c r="C555" i="1"/>
  <c r="G554" i="1"/>
  <c r="D554" i="1"/>
  <c r="H554" i="1" s="1"/>
  <c r="C554" i="1"/>
  <c r="D553" i="1"/>
  <c r="C553" i="1"/>
  <c r="H553" i="1" s="1"/>
  <c r="G552" i="1"/>
  <c r="D552" i="1"/>
  <c r="H552" i="1" s="1"/>
  <c r="C552" i="1"/>
  <c r="D550" i="1"/>
  <c r="C550" i="1"/>
  <c r="D549" i="1"/>
  <c r="C549" i="1"/>
  <c r="H549" i="1" s="1"/>
  <c r="G548" i="1"/>
  <c r="D548" i="1"/>
  <c r="C548" i="1"/>
  <c r="H548" i="1" s="1"/>
  <c r="G547" i="1"/>
  <c r="D547" i="1"/>
  <c r="H547" i="1" s="1"/>
  <c r="C547" i="1"/>
  <c r="D546" i="1"/>
  <c r="H546" i="1" s="1"/>
  <c r="C546" i="1"/>
  <c r="D545" i="1"/>
  <c r="C545" i="1"/>
  <c r="H545" i="1" s="1"/>
  <c r="D544" i="1"/>
  <c r="C544" i="1"/>
  <c r="H544" i="1" s="1"/>
  <c r="H543" i="1"/>
  <c r="D543" i="1"/>
  <c r="C543" i="1"/>
  <c r="G543" i="1" s="1"/>
  <c r="G542" i="1"/>
  <c r="D542" i="1"/>
  <c r="C542" i="1"/>
  <c r="H542" i="1" s="1"/>
  <c r="D541" i="1"/>
  <c r="C541" i="1"/>
  <c r="H541" i="1" s="1"/>
  <c r="G540" i="1"/>
  <c r="D540" i="1"/>
  <c r="C540" i="1"/>
  <c r="H540" i="1" s="1"/>
  <c r="D539" i="1"/>
  <c r="D538" i="1"/>
  <c r="C538" i="1"/>
  <c r="H538" i="1" s="1"/>
  <c r="G537" i="1"/>
  <c r="D537" i="1"/>
  <c r="C537" i="1"/>
  <c r="H537" i="1" s="1"/>
  <c r="H535" i="1"/>
  <c r="D535" i="1"/>
  <c r="C535" i="1"/>
  <c r="G535" i="1" s="1"/>
  <c r="D534" i="1"/>
  <c r="C534" i="1"/>
  <c r="D533" i="1"/>
  <c r="H533" i="1" s="1"/>
  <c r="C533" i="1"/>
  <c r="G532" i="1"/>
  <c r="D532" i="1"/>
  <c r="C532" i="1"/>
  <c r="H532" i="1" s="1"/>
  <c r="D531" i="1"/>
  <c r="C531" i="1"/>
  <c r="H531" i="1" s="1"/>
  <c r="G528" i="1"/>
  <c r="D528" i="1"/>
  <c r="C528" i="1"/>
  <c r="H528" i="1" s="1"/>
  <c r="G527" i="1"/>
  <c r="D527" i="1"/>
  <c r="C527" i="1"/>
  <c r="H527" i="1" s="1"/>
  <c r="D526" i="1"/>
  <c r="D525" i="1"/>
  <c r="C525" i="1"/>
  <c r="H525" i="1" s="1"/>
  <c r="G524" i="1"/>
  <c r="D524" i="1"/>
  <c r="C524" i="1"/>
  <c r="H524" i="1" s="1"/>
  <c r="G522" i="1"/>
  <c r="D522" i="1"/>
  <c r="C522" i="1"/>
  <c r="H522" i="1" s="1"/>
  <c r="D521" i="1"/>
  <c r="G521" i="1" s="1"/>
  <c r="C521" i="1"/>
  <c r="H519" i="1"/>
  <c r="G519" i="1"/>
  <c r="D519" i="1"/>
  <c r="C519" i="1"/>
  <c r="D518" i="1"/>
  <c r="C518" i="1"/>
  <c r="G515" i="1"/>
  <c r="D515" i="1"/>
  <c r="C515" i="1"/>
  <c r="H515" i="1" s="1"/>
  <c r="D514" i="1"/>
  <c r="C514" i="1"/>
  <c r="H514" i="1" s="1"/>
  <c r="H513" i="1"/>
  <c r="G513" i="1"/>
  <c r="D513" i="1"/>
  <c r="C513" i="1"/>
  <c r="G512" i="1"/>
  <c r="D512" i="1"/>
  <c r="C512" i="1"/>
  <c r="H512" i="1" s="1"/>
  <c r="D511" i="1"/>
  <c r="C511" i="1"/>
  <c r="H511" i="1" s="1"/>
  <c r="H510" i="1"/>
  <c r="D510" i="1"/>
  <c r="C510" i="1"/>
  <c r="G510" i="1" s="1"/>
  <c r="D509" i="1"/>
  <c r="C509" i="1"/>
  <c r="D508" i="1"/>
  <c r="G507" i="1"/>
  <c r="D507" i="1"/>
  <c r="C507" i="1"/>
  <c r="H507" i="1" s="1"/>
  <c r="D506" i="1"/>
  <c r="C506" i="1"/>
  <c r="H506" i="1" s="1"/>
  <c r="D505" i="1"/>
  <c r="C505" i="1"/>
  <c r="H505" i="1" s="1"/>
  <c r="H504" i="1"/>
  <c r="D504" i="1"/>
  <c r="C504" i="1"/>
  <c r="G504" i="1" s="1"/>
  <c r="G502" i="1"/>
  <c r="D502" i="1"/>
  <c r="C502" i="1"/>
  <c r="H502" i="1" s="1"/>
  <c r="D501" i="1"/>
  <c r="C501" i="1"/>
  <c r="H500" i="1"/>
  <c r="G500" i="1"/>
  <c r="D500" i="1"/>
  <c r="C500" i="1"/>
  <c r="D499" i="1"/>
  <c r="C499" i="1"/>
  <c r="H499" i="1" s="1"/>
  <c r="G498" i="1"/>
  <c r="D498" i="1"/>
  <c r="C498" i="1"/>
  <c r="H498" i="1" s="1"/>
  <c r="G497" i="1"/>
  <c r="D497" i="1"/>
  <c r="C497" i="1"/>
  <c r="H497" i="1" s="1"/>
  <c r="C496" i="1"/>
  <c r="H495" i="1"/>
  <c r="G495" i="1"/>
  <c r="D495" i="1"/>
  <c r="C495" i="1"/>
  <c r="D494" i="1"/>
  <c r="C494" i="1"/>
  <c r="H494" i="1" s="1"/>
  <c r="H493" i="1"/>
  <c r="D493" i="1"/>
  <c r="C493" i="1"/>
  <c r="G493" i="1" s="1"/>
  <c r="G492" i="1"/>
  <c r="D492" i="1"/>
  <c r="C492" i="1"/>
  <c r="H492" i="1" s="1"/>
  <c r="D490" i="1"/>
  <c r="C490" i="1"/>
  <c r="D489" i="1"/>
  <c r="H489" i="1" s="1"/>
  <c r="C489" i="1"/>
  <c r="D488" i="1"/>
  <c r="C488" i="1"/>
  <c r="G488" i="1" s="1"/>
  <c r="G487" i="1"/>
  <c r="D487" i="1"/>
  <c r="C487" i="1"/>
  <c r="H487" i="1" s="1"/>
  <c r="H484" i="1"/>
  <c r="G484" i="1"/>
  <c r="D484" i="1"/>
  <c r="C484" i="1"/>
  <c r="D483" i="1"/>
  <c r="C483" i="1"/>
  <c r="D481" i="1"/>
  <c r="C481" i="1"/>
  <c r="H481" i="1" s="1"/>
  <c r="H480" i="1"/>
  <c r="D480" i="1"/>
  <c r="C480" i="1"/>
  <c r="G480" i="1" s="1"/>
  <c r="D478" i="1"/>
  <c r="H478" i="1" s="1"/>
  <c r="C478" i="1"/>
  <c r="D477" i="1"/>
  <c r="C477" i="1"/>
  <c r="H477" i="1" s="1"/>
  <c r="D476" i="1"/>
  <c r="C476" i="1"/>
  <c r="H476" i="1" s="1"/>
  <c r="H475" i="1"/>
  <c r="G475" i="1"/>
  <c r="D475" i="1"/>
  <c r="C475" i="1"/>
  <c r="C473" i="1"/>
  <c r="D472" i="1"/>
  <c r="C472" i="1"/>
  <c r="H472" i="1" s="1"/>
  <c r="D471" i="1"/>
  <c r="C471" i="1"/>
  <c r="H471" i="1" s="1"/>
  <c r="H470" i="1"/>
  <c r="C470" i="1"/>
  <c r="G470" i="1" s="1"/>
  <c r="H469" i="1"/>
  <c r="G469" i="1"/>
  <c r="D469" i="1"/>
  <c r="C469" i="1"/>
  <c r="D468" i="1"/>
  <c r="C468" i="1"/>
  <c r="H466" i="1"/>
  <c r="G466" i="1"/>
  <c r="D466" i="1"/>
  <c r="C466" i="1"/>
  <c r="D465" i="1"/>
  <c r="C465" i="1"/>
  <c r="H465" i="1" s="1"/>
  <c r="C464" i="1"/>
  <c r="H463" i="1"/>
  <c r="G463" i="1"/>
  <c r="D463" i="1"/>
  <c r="C463" i="1"/>
  <c r="D462" i="1"/>
  <c r="C462" i="1"/>
  <c r="H462" i="1" s="1"/>
  <c r="D459" i="1"/>
  <c r="C459" i="1"/>
  <c r="D458" i="1"/>
  <c r="C458" i="1"/>
  <c r="H458" i="1" s="1"/>
  <c r="D457" i="1"/>
  <c r="C457" i="1"/>
  <c r="H457" i="1" s="1"/>
  <c r="D456" i="1"/>
  <c r="C456" i="1"/>
  <c r="H456" i="1" s="1"/>
  <c r="D455" i="1"/>
  <c r="C455" i="1"/>
  <c r="D454" i="1"/>
  <c r="C454" i="1"/>
  <c r="G454" i="1" s="1"/>
  <c r="H453" i="1"/>
  <c r="D453" i="1"/>
  <c r="C453" i="1"/>
  <c r="G453" i="1" s="1"/>
  <c r="D452" i="1"/>
  <c r="C452" i="1"/>
  <c r="H452" i="1" s="1"/>
  <c r="H451" i="1"/>
  <c r="D450" i="1"/>
  <c r="C450" i="1"/>
  <c r="H449" i="1"/>
  <c r="G449" i="1"/>
  <c r="D449" i="1"/>
  <c r="C449" i="1"/>
  <c r="D448" i="1"/>
  <c r="C448" i="1"/>
  <c r="D447" i="1"/>
  <c r="C447" i="1"/>
  <c r="H447" i="1" s="1"/>
  <c r="D445" i="1"/>
  <c r="C445" i="1"/>
  <c r="H445" i="1" s="1"/>
  <c r="H444" i="1"/>
  <c r="D444" i="1"/>
  <c r="C444" i="1"/>
  <c r="G444" i="1" s="1"/>
  <c r="D443" i="1"/>
  <c r="C443" i="1"/>
  <c r="G443" i="1" s="1"/>
  <c r="D442" i="1"/>
  <c r="C442" i="1"/>
  <c r="H442" i="1" s="1"/>
  <c r="D441" i="1"/>
  <c r="C441" i="1"/>
  <c r="H440" i="1"/>
  <c r="D440" i="1"/>
  <c r="C440" i="1"/>
  <c r="G440" i="1" s="1"/>
  <c r="D439" i="1"/>
  <c r="D438" i="1"/>
  <c r="H438" i="1" s="1"/>
  <c r="C438" i="1"/>
  <c r="D437" i="1"/>
  <c r="C437" i="1"/>
  <c r="H437" i="1" s="1"/>
  <c r="H436" i="1"/>
  <c r="D436" i="1"/>
  <c r="G436" i="1" s="1"/>
  <c r="C436" i="1"/>
  <c r="H435" i="1"/>
  <c r="G435" i="1"/>
  <c r="D435" i="1"/>
  <c r="C435" i="1"/>
  <c r="D433" i="1"/>
  <c r="H433" i="1" s="1"/>
  <c r="C433" i="1"/>
  <c r="D432" i="1"/>
  <c r="C432" i="1"/>
  <c r="H432" i="1" s="1"/>
  <c r="D430" i="1"/>
  <c r="C430" i="1"/>
  <c r="G430" i="1" s="1"/>
  <c r="H429" i="1"/>
  <c r="D429" i="1"/>
  <c r="C429" i="1"/>
  <c r="G429" i="1" s="1"/>
  <c r="D428" i="1"/>
  <c r="C428" i="1"/>
  <c r="D427" i="1"/>
  <c r="C427" i="1"/>
  <c r="H427" i="1" s="1"/>
  <c r="D426" i="1"/>
  <c r="C426" i="1"/>
  <c r="G426" i="1" s="1"/>
  <c r="H416" i="1"/>
  <c r="D416" i="1"/>
  <c r="C416" i="1"/>
  <c r="G416" i="1" s="1"/>
  <c r="D415" i="1"/>
  <c r="C415" i="1"/>
  <c r="H414" i="1"/>
  <c r="G414" i="1"/>
  <c r="D414" i="1"/>
  <c r="C414" i="1"/>
  <c r="D411" i="1"/>
  <c r="C411" i="1"/>
  <c r="H410" i="1"/>
  <c r="D410" i="1"/>
  <c r="C410" i="1"/>
  <c r="G410" i="1" s="1"/>
  <c r="D409" i="1"/>
  <c r="C409" i="1"/>
  <c r="D408" i="1"/>
  <c r="H408" i="1" s="1"/>
  <c r="C408" i="1"/>
  <c r="D406" i="1"/>
  <c r="C406" i="1"/>
  <c r="H406" i="1" s="1"/>
  <c r="H405" i="1"/>
  <c r="H404" i="1"/>
  <c r="G404" i="1"/>
  <c r="D404" i="1"/>
  <c r="C404" i="1"/>
  <c r="D403" i="1"/>
  <c r="C403" i="1"/>
  <c r="D400" i="1"/>
  <c r="C400" i="1"/>
  <c r="H400" i="1" s="1"/>
  <c r="D399" i="1"/>
  <c r="C399" i="1"/>
  <c r="H399" i="1" s="1"/>
  <c r="H398" i="1"/>
  <c r="G398" i="1"/>
  <c r="D398" i="1"/>
  <c r="C398" i="1"/>
  <c r="D397" i="1"/>
  <c r="C397" i="1"/>
  <c r="H397" i="1" s="1"/>
  <c r="H395" i="1"/>
  <c r="G395" i="1"/>
  <c r="D395" i="1"/>
  <c r="C395" i="1"/>
  <c r="D394" i="1"/>
  <c r="H394" i="1" s="1"/>
  <c r="C394" i="1"/>
  <c r="D393" i="1"/>
  <c r="C393" i="1"/>
  <c r="H393" i="1" s="1"/>
  <c r="D392" i="1"/>
  <c r="C392" i="1"/>
  <c r="H392" i="1" s="1"/>
  <c r="D391" i="1"/>
  <c r="C391" i="1"/>
  <c r="G390" i="1"/>
  <c r="D390" i="1"/>
  <c r="C390" i="1"/>
  <c r="H390" i="1" s="1"/>
  <c r="D389" i="1"/>
  <c r="G389" i="1" s="1"/>
  <c r="C389" i="1"/>
  <c r="D387" i="1"/>
  <c r="C387" i="1"/>
  <c r="H387" i="1" s="1"/>
  <c r="D386" i="1"/>
  <c r="C386" i="1"/>
  <c r="H386" i="1" s="1"/>
  <c r="G385" i="1"/>
  <c r="D385" i="1"/>
  <c r="C385" i="1"/>
  <c r="H385" i="1" s="1"/>
  <c r="D384" i="1"/>
  <c r="C384" i="1"/>
  <c r="D383" i="1"/>
  <c r="D382" i="1"/>
  <c r="C382" i="1"/>
  <c r="H382" i="1" s="1"/>
  <c r="H381" i="1"/>
  <c r="G381" i="1"/>
  <c r="D381" i="1"/>
  <c r="C381" i="1"/>
  <c r="D380" i="1"/>
  <c r="C380" i="1"/>
  <c r="H379" i="1"/>
  <c r="G379" i="1"/>
  <c r="D379" i="1"/>
  <c r="C379" i="1"/>
  <c r="D378" i="1"/>
  <c r="C378" i="1"/>
  <c r="H378" i="1" s="1"/>
  <c r="D377" i="1"/>
  <c r="C377" i="1"/>
  <c r="D376" i="1"/>
  <c r="G376" i="1" s="1"/>
  <c r="C376" i="1"/>
  <c r="D375" i="1"/>
  <c r="C375" i="1"/>
  <c r="H375" i="1" s="1"/>
  <c r="D374" i="1"/>
  <c r="D373" i="1"/>
  <c r="C373" i="1"/>
  <c r="G373" i="1" s="1"/>
  <c r="D372" i="1"/>
  <c r="C372" i="1"/>
  <c r="D371" i="1"/>
  <c r="C371" i="1"/>
  <c r="H370" i="1"/>
  <c r="G370" i="1"/>
  <c r="D370" i="1"/>
  <c r="C370" i="1"/>
  <c r="D369" i="1"/>
  <c r="C369" i="1"/>
  <c r="D367" i="1"/>
  <c r="C367" i="1"/>
  <c r="H366" i="1"/>
  <c r="G366" i="1"/>
  <c r="D366" i="1"/>
  <c r="C366" i="1"/>
  <c r="D365" i="1"/>
  <c r="C365" i="1"/>
  <c r="D364" i="1"/>
  <c r="C364" i="1"/>
  <c r="H364" i="1" s="1"/>
  <c r="D363" i="1"/>
  <c r="G363" i="1" s="1"/>
  <c r="C363" i="1"/>
  <c r="D362" i="1"/>
  <c r="C362" i="1"/>
  <c r="G361" i="1"/>
  <c r="D361" i="1"/>
  <c r="C361" i="1"/>
  <c r="H361" i="1" s="1"/>
  <c r="D360" i="1"/>
  <c r="C360" i="1"/>
  <c r="H360" i="1" s="1"/>
  <c r="H359" i="1"/>
  <c r="G359" i="1"/>
  <c r="D359" i="1"/>
  <c r="C359" i="1"/>
  <c r="D358" i="1"/>
  <c r="C358" i="1"/>
  <c r="D357" i="1"/>
  <c r="C357" i="1"/>
  <c r="H357" i="1" s="1"/>
  <c r="H356" i="1"/>
  <c r="C356" i="1"/>
  <c r="D354" i="1"/>
  <c r="H354" i="1" s="1"/>
  <c r="C354" i="1"/>
  <c r="D352" i="1"/>
  <c r="C352" i="1"/>
  <c r="D351" i="1"/>
  <c r="C351" i="1"/>
  <c r="D350" i="1"/>
  <c r="D349" i="1"/>
  <c r="D348" i="1"/>
  <c r="C348" i="1"/>
  <c r="H348" i="1" s="1"/>
  <c r="D347" i="1"/>
  <c r="C347" i="1"/>
  <c r="H347" i="1" s="1"/>
  <c r="G346" i="1"/>
  <c r="D346" i="1"/>
  <c r="C346" i="1"/>
  <c r="H346" i="1" s="1"/>
  <c r="D345" i="1"/>
  <c r="C345" i="1"/>
  <c r="H345" i="1" s="1"/>
  <c r="D343" i="1"/>
  <c r="C343" i="1"/>
  <c r="H343" i="1" s="1"/>
  <c r="D342" i="1"/>
  <c r="C342" i="1"/>
  <c r="H342" i="1" s="1"/>
  <c r="G340" i="1"/>
  <c r="D340" i="1"/>
  <c r="C340" i="1"/>
  <c r="H340" i="1" s="1"/>
  <c r="G339" i="1"/>
  <c r="D339" i="1"/>
  <c r="C339" i="1"/>
  <c r="H339" i="1" s="1"/>
  <c r="D338" i="1"/>
  <c r="C338" i="1"/>
  <c r="H338" i="1" s="1"/>
  <c r="D337" i="1"/>
  <c r="C337" i="1"/>
  <c r="C336" i="1"/>
  <c r="H336" i="1" s="1"/>
  <c r="H335" i="1"/>
  <c r="D335" i="1"/>
  <c r="C335" i="1"/>
  <c r="G335" i="1" s="1"/>
  <c r="G334" i="1"/>
  <c r="D334" i="1"/>
  <c r="C334" i="1"/>
  <c r="H334" i="1" s="1"/>
  <c r="D333" i="1"/>
  <c r="C333" i="1"/>
  <c r="H333" i="1" s="1"/>
  <c r="D332" i="1"/>
  <c r="G332" i="1" s="1"/>
  <c r="C332" i="1"/>
  <c r="C331" i="1"/>
  <c r="D330" i="1"/>
  <c r="C330" i="1"/>
  <c r="G330" i="1" s="1"/>
  <c r="D329" i="1"/>
  <c r="H329" i="1" s="1"/>
  <c r="C329" i="1"/>
  <c r="D328" i="1"/>
  <c r="C328" i="1"/>
  <c r="H328" i="1" s="1"/>
  <c r="D327" i="1"/>
  <c r="C327" i="1"/>
  <c r="H327" i="1" s="1"/>
  <c r="D326" i="1"/>
  <c r="C326" i="1"/>
  <c r="H326" i="1" s="1"/>
  <c r="H325" i="1"/>
  <c r="D325" i="1"/>
  <c r="C325" i="1"/>
  <c r="G325" i="1" s="1"/>
  <c r="D324" i="1"/>
  <c r="C324" i="1"/>
  <c r="H324" i="1" s="1"/>
  <c r="D323" i="1"/>
  <c r="C323" i="1"/>
  <c r="H323" i="1" s="1"/>
  <c r="G322" i="1"/>
  <c r="D321" i="1"/>
  <c r="C321" i="1"/>
  <c r="D320" i="1"/>
  <c r="C320" i="1"/>
  <c r="H320" i="1" s="1"/>
  <c r="D319" i="1"/>
  <c r="C319" i="1"/>
  <c r="D318" i="1"/>
  <c r="C318" i="1"/>
  <c r="H318" i="1" s="1"/>
  <c r="G317" i="1"/>
  <c r="D317" i="1"/>
  <c r="C317" i="1"/>
  <c r="H317" i="1" s="1"/>
  <c r="D315" i="1"/>
  <c r="C315" i="1"/>
  <c r="D314" i="1"/>
  <c r="C314" i="1"/>
  <c r="H314" i="1" s="1"/>
  <c r="D313" i="1"/>
  <c r="C313" i="1"/>
  <c r="H313" i="1" s="1"/>
  <c r="D312" i="1"/>
  <c r="C312" i="1"/>
  <c r="H312" i="1" s="1"/>
  <c r="D311" i="1"/>
  <c r="C311" i="1"/>
  <c r="H311" i="1" s="1"/>
  <c r="H310" i="1"/>
  <c r="D310" i="1"/>
  <c r="C310" i="1"/>
  <c r="G310" i="1" s="1"/>
  <c r="D308" i="1"/>
  <c r="C308" i="1"/>
  <c r="H308" i="1" s="1"/>
  <c r="G307" i="1"/>
  <c r="D307" i="1"/>
  <c r="C307" i="1"/>
  <c r="H307" i="1" s="1"/>
  <c r="H306" i="1"/>
  <c r="G306" i="1"/>
  <c r="D306" i="1"/>
  <c r="C306" i="1"/>
  <c r="D305" i="1"/>
  <c r="C305" i="1"/>
  <c r="H305" i="1" s="1"/>
  <c r="D302" i="1"/>
  <c r="C302" i="1"/>
  <c r="H301" i="1"/>
  <c r="G301" i="1"/>
  <c r="D301" i="1"/>
  <c r="C301" i="1"/>
  <c r="D300" i="1"/>
  <c r="C300" i="1"/>
  <c r="H300" i="1" s="1"/>
  <c r="D299" i="1"/>
  <c r="C299" i="1"/>
  <c r="H299" i="1" s="1"/>
  <c r="D298" i="1"/>
  <c r="C298" i="1"/>
  <c r="H298" i="1" s="1"/>
  <c r="D294" i="1"/>
  <c r="C294" i="1"/>
  <c r="H294" i="1" s="1"/>
  <c r="G292" i="1"/>
  <c r="D292" i="1"/>
  <c r="C292" i="1"/>
  <c r="H292" i="1" s="1"/>
  <c r="H291" i="1"/>
  <c r="G291" i="1"/>
  <c r="D291" i="1"/>
  <c r="C291" i="1"/>
  <c r="D290" i="1"/>
  <c r="C290" i="1"/>
  <c r="H289" i="1"/>
  <c r="G289" i="1"/>
  <c r="D289" i="1"/>
  <c r="C289" i="1"/>
  <c r="D288" i="1"/>
  <c r="C288" i="1"/>
  <c r="H288" i="1" s="1"/>
  <c r="D287" i="1"/>
  <c r="C287" i="1"/>
  <c r="H287" i="1" s="1"/>
  <c r="H286" i="1"/>
  <c r="G286" i="1"/>
  <c r="D286" i="1"/>
  <c r="C286" i="1"/>
  <c r="D284" i="1"/>
  <c r="C284" i="1"/>
  <c r="D283" i="1"/>
  <c r="C283" i="1"/>
  <c r="H283" i="1" s="1"/>
  <c r="G282" i="1"/>
  <c r="D282" i="1"/>
  <c r="C282" i="1"/>
  <c r="H282" i="1" s="1"/>
  <c r="H281" i="1"/>
  <c r="D281" i="1"/>
  <c r="C281" i="1"/>
  <c r="G281" i="1" s="1"/>
  <c r="D280" i="1"/>
  <c r="C280" i="1"/>
  <c r="H280" i="1" s="1"/>
  <c r="D278" i="1"/>
  <c r="C278" i="1"/>
  <c r="H278" i="1" s="1"/>
  <c r="G277" i="1"/>
  <c r="D277" i="1"/>
  <c r="C277" i="1"/>
  <c r="H277" i="1" s="1"/>
  <c r="D276" i="1"/>
  <c r="C276" i="1"/>
  <c r="G276" i="1" s="1"/>
  <c r="D275" i="1"/>
  <c r="C275" i="1"/>
  <c r="H275" i="1" s="1"/>
  <c r="D273" i="1"/>
  <c r="C273" i="1"/>
  <c r="H273" i="1" s="1"/>
  <c r="D272" i="1"/>
  <c r="C272" i="1"/>
  <c r="D271" i="1"/>
  <c r="C271" i="1"/>
  <c r="G271" i="1" s="1"/>
  <c r="D268" i="1"/>
  <c r="C268" i="1"/>
  <c r="H268" i="1" s="1"/>
  <c r="D267" i="1"/>
  <c r="C267" i="1"/>
  <c r="D266" i="1"/>
  <c r="C266" i="1"/>
  <c r="D265" i="1"/>
  <c r="D264" i="1"/>
  <c r="C264" i="1"/>
  <c r="H264" i="1" s="1"/>
  <c r="D263" i="1"/>
  <c r="C263" i="1"/>
  <c r="H263" i="1" s="1"/>
  <c r="D262" i="1"/>
  <c r="C262" i="1"/>
  <c r="H262" i="1" s="1"/>
  <c r="G261" i="1"/>
  <c r="D261" i="1"/>
  <c r="C261" i="1"/>
  <c r="H261" i="1" s="1"/>
  <c r="D260" i="1"/>
  <c r="C260" i="1"/>
  <c r="H260" i="1" s="1"/>
  <c r="H259" i="1"/>
  <c r="C259" i="1"/>
  <c r="D257" i="1"/>
  <c r="C257" i="1"/>
  <c r="H257" i="1" s="1"/>
  <c r="D256" i="1"/>
  <c r="C256" i="1"/>
  <c r="H256" i="1" s="1"/>
  <c r="H255" i="1"/>
  <c r="D255" i="1"/>
  <c r="C255" i="1"/>
  <c r="G255" i="1" s="1"/>
  <c r="D254" i="1"/>
  <c r="C254" i="1"/>
  <c r="D252" i="1"/>
  <c r="C252" i="1"/>
  <c r="H252" i="1" s="1"/>
  <c r="D251" i="1"/>
  <c r="C251" i="1"/>
  <c r="H250" i="1"/>
  <c r="D250" i="1"/>
  <c r="C250" i="1"/>
  <c r="G250" i="1" s="1"/>
  <c r="H249" i="1"/>
  <c r="G249" i="1"/>
  <c r="D249" i="1"/>
  <c r="C249" i="1"/>
  <c r="D248" i="1"/>
  <c r="C248" i="1"/>
  <c r="H248" i="1" s="1"/>
  <c r="D247" i="1"/>
  <c r="C247" i="1"/>
  <c r="C246" i="1"/>
  <c r="H246" i="1" s="1"/>
  <c r="D245" i="1"/>
  <c r="C245" i="1"/>
  <c r="D244" i="1"/>
  <c r="C244" i="1"/>
  <c r="H244" i="1" s="1"/>
  <c r="D243" i="1"/>
  <c r="C243" i="1"/>
  <c r="H243" i="1" s="1"/>
  <c r="D242" i="1"/>
  <c r="C242" i="1"/>
  <c r="D241" i="1"/>
  <c r="C241" i="1"/>
  <c r="D240" i="1"/>
  <c r="G240" i="1" s="1"/>
  <c r="C240" i="1"/>
  <c r="D239" i="1"/>
  <c r="C239" i="1"/>
  <c r="H239" i="1" s="1"/>
  <c r="D237" i="1"/>
  <c r="C237" i="1"/>
  <c r="H237" i="1" s="1"/>
  <c r="H236" i="1"/>
  <c r="G236" i="1"/>
  <c r="D236" i="1"/>
  <c r="C236" i="1"/>
  <c r="D235" i="1"/>
  <c r="C235" i="1"/>
  <c r="D234" i="1"/>
  <c r="C234" i="1"/>
  <c r="H234" i="1" s="1"/>
  <c r="D232" i="1"/>
  <c r="C232" i="1"/>
  <c r="H231" i="1"/>
  <c r="G231" i="1"/>
  <c r="D231" i="1"/>
  <c r="C231" i="1"/>
  <c r="C230" i="1"/>
  <c r="D229" i="1"/>
  <c r="C229" i="1"/>
  <c r="H229" i="1" s="1"/>
  <c r="D228" i="1"/>
  <c r="C228" i="1"/>
  <c r="H228" i="1" s="1"/>
  <c r="D225" i="1"/>
  <c r="C225" i="1"/>
  <c r="H225" i="1" s="1"/>
  <c r="H224" i="1"/>
  <c r="G224" i="1"/>
  <c r="D224" i="1"/>
  <c r="C224" i="1"/>
  <c r="D223" i="1"/>
  <c r="C223" i="1"/>
  <c r="H223" i="1" s="1"/>
  <c r="D222" i="1"/>
  <c r="C222" i="1"/>
  <c r="C221" i="1"/>
  <c r="G221" i="1" s="1"/>
  <c r="H220" i="1"/>
  <c r="D220" i="1"/>
  <c r="C220" i="1"/>
  <c r="G220" i="1" s="1"/>
  <c r="D219" i="1"/>
  <c r="C219" i="1"/>
  <c r="H219" i="1" s="1"/>
  <c r="C217" i="1"/>
  <c r="G216" i="1"/>
  <c r="D216" i="1"/>
  <c r="C216" i="1"/>
  <c r="H216" i="1" s="1"/>
  <c r="D215" i="1"/>
  <c r="C215" i="1"/>
  <c r="H215" i="1" s="1"/>
  <c r="H214" i="1"/>
  <c r="G214" i="1"/>
  <c r="D214" i="1"/>
  <c r="C214" i="1"/>
  <c r="D213" i="1"/>
  <c r="C213" i="1"/>
  <c r="H213" i="1" s="1"/>
  <c r="C212" i="1"/>
  <c r="H211" i="1"/>
  <c r="G211" i="1"/>
  <c r="D211" i="1"/>
  <c r="C211" i="1"/>
  <c r="D210" i="1"/>
  <c r="C210" i="1"/>
  <c r="H210" i="1" s="1"/>
  <c r="D209" i="1"/>
  <c r="C209" i="1"/>
  <c r="H209" i="1" s="1"/>
  <c r="D208" i="1"/>
  <c r="C208" i="1"/>
  <c r="H208" i="1" s="1"/>
  <c r="D207" i="1"/>
  <c r="C207" i="1"/>
  <c r="H206" i="1"/>
  <c r="G206" i="1"/>
  <c r="D206" i="1"/>
  <c r="C206" i="1"/>
  <c r="H205" i="1"/>
  <c r="G205" i="1"/>
  <c r="D205" i="1"/>
  <c r="C205" i="1"/>
  <c r="C204" i="1"/>
  <c r="D203" i="1"/>
  <c r="C203" i="1"/>
  <c r="H203" i="1" s="1"/>
  <c r="G202" i="1"/>
  <c r="D202" i="1"/>
  <c r="C202" i="1"/>
  <c r="D201" i="1"/>
  <c r="C201" i="1"/>
  <c r="H201" i="1" s="1"/>
  <c r="D200" i="1"/>
  <c r="C200" i="1"/>
  <c r="H200" i="1" s="1"/>
  <c r="D197" i="1"/>
  <c r="C197" i="1"/>
  <c r="D196" i="1"/>
  <c r="C196" i="1"/>
  <c r="H196" i="1" s="1"/>
  <c r="D195" i="1"/>
  <c r="C195" i="1"/>
  <c r="H194" i="1"/>
  <c r="G194" i="1"/>
  <c r="D194" i="1"/>
  <c r="C194" i="1"/>
  <c r="D193" i="1"/>
  <c r="C193" i="1"/>
  <c r="H193" i="1" s="1"/>
  <c r="D192" i="1"/>
  <c r="C192" i="1"/>
  <c r="D191" i="1"/>
  <c r="C191" i="1"/>
  <c r="C190" i="1"/>
  <c r="D189" i="1"/>
  <c r="C189" i="1"/>
  <c r="H189" i="1" s="1"/>
  <c r="D188" i="1"/>
  <c r="C188" i="1"/>
  <c r="H188" i="1" s="1"/>
  <c r="D187" i="1"/>
  <c r="C187" i="1"/>
  <c r="H187" i="1" s="1"/>
  <c r="G186" i="1"/>
  <c r="D186" i="1"/>
  <c r="C186" i="1"/>
  <c r="H186" i="1" s="1"/>
  <c r="H184" i="1"/>
  <c r="G184" i="1"/>
  <c r="D184" i="1"/>
  <c r="C184" i="1"/>
  <c r="D183" i="1"/>
  <c r="C183" i="1"/>
  <c r="H183" i="1" s="1"/>
  <c r="D182" i="1"/>
  <c r="C182" i="1"/>
  <c r="H182" i="1" s="1"/>
  <c r="H181" i="1"/>
  <c r="G181" i="1"/>
  <c r="D181" i="1"/>
  <c r="C181" i="1"/>
  <c r="D180" i="1"/>
  <c r="C180" i="1"/>
  <c r="H180" i="1" s="1"/>
  <c r="D179" i="1"/>
  <c r="C179" i="1"/>
  <c r="H179" i="1" s="1"/>
  <c r="D178" i="1"/>
  <c r="C178" i="1"/>
  <c r="H178" i="1" s="1"/>
  <c r="D177" i="1"/>
  <c r="C177" i="1"/>
  <c r="H176" i="1"/>
  <c r="D176" i="1"/>
  <c r="C176" i="1"/>
  <c r="G176" i="1" s="1"/>
  <c r="H175" i="1"/>
  <c r="G175" i="1"/>
  <c r="D175" i="1"/>
  <c r="C175" i="1"/>
  <c r="C174" i="1"/>
  <c r="D173" i="1"/>
  <c r="C173" i="1"/>
  <c r="H173" i="1" s="1"/>
  <c r="D172" i="1"/>
  <c r="G172" i="1" s="1"/>
  <c r="C172" i="1"/>
  <c r="D171" i="1"/>
  <c r="C171" i="1"/>
  <c r="H171" i="1" s="1"/>
  <c r="D170" i="1"/>
  <c r="C170" i="1"/>
  <c r="H170" i="1" s="1"/>
  <c r="H169" i="1"/>
  <c r="D169" i="1"/>
  <c r="C169" i="1"/>
  <c r="G169" i="1" s="1"/>
  <c r="D168" i="1"/>
  <c r="C168" i="1"/>
  <c r="H168" i="1" s="1"/>
  <c r="D167" i="1"/>
  <c r="C167" i="1"/>
  <c r="H167" i="1" s="1"/>
  <c r="H166" i="1"/>
  <c r="G166" i="1"/>
  <c r="C166" i="1"/>
  <c r="D165" i="1"/>
  <c r="C165" i="1"/>
  <c r="H165" i="1" s="1"/>
  <c r="D164" i="1"/>
  <c r="C164" i="1"/>
  <c r="H164" i="1" s="1"/>
  <c r="D163" i="1"/>
  <c r="C163" i="1"/>
  <c r="H163" i="1" s="1"/>
  <c r="G162" i="1"/>
  <c r="D162" i="1"/>
  <c r="C162" i="1"/>
  <c r="H162" i="1" s="1"/>
  <c r="D159" i="1"/>
  <c r="G159" i="1" s="1"/>
  <c r="C159" i="1"/>
  <c r="D158" i="1"/>
  <c r="C158" i="1"/>
  <c r="H158" i="1" s="1"/>
  <c r="D157" i="1"/>
  <c r="C157" i="1"/>
  <c r="H157" i="1" s="1"/>
  <c r="D155" i="1"/>
  <c r="C155" i="1"/>
  <c r="H154" i="1"/>
  <c r="G154" i="1"/>
  <c r="D154" i="1"/>
  <c r="C154" i="1"/>
  <c r="D153" i="1"/>
  <c r="C153" i="1"/>
  <c r="H153" i="1" s="1"/>
  <c r="D152" i="1"/>
  <c r="C152" i="1"/>
  <c r="H152" i="1" s="1"/>
  <c r="H151" i="1"/>
  <c r="G151" i="1"/>
  <c r="D151" i="1"/>
  <c r="C151" i="1"/>
  <c r="D147" i="1"/>
  <c r="G147" i="1" s="1"/>
  <c r="C147" i="1"/>
  <c r="D146" i="1"/>
  <c r="C146" i="1"/>
  <c r="H146" i="1" s="1"/>
  <c r="D145" i="1"/>
  <c r="C145" i="1"/>
  <c r="H145" i="1" s="1"/>
  <c r="H144" i="1"/>
  <c r="D144" i="1"/>
  <c r="C144" i="1"/>
  <c r="G144" i="1" s="1"/>
  <c r="D143" i="1"/>
  <c r="C143" i="1"/>
  <c r="H143" i="1" s="1"/>
  <c r="G142" i="1"/>
  <c r="D142" i="1"/>
  <c r="C142" i="1"/>
  <c r="H142" i="1" s="1"/>
  <c r="H141" i="1"/>
  <c r="G141" i="1"/>
  <c r="D141" i="1"/>
  <c r="C141" i="1"/>
  <c r="D140" i="1"/>
  <c r="C140" i="1"/>
  <c r="H140" i="1" s="1"/>
  <c r="D139" i="1"/>
  <c r="C139" i="1"/>
  <c r="H139" i="1" s="1"/>
  <c r="D138" i="1"/>
  <c r="C138" i="1"/>
  <c r="H138" i="1" s="1"/>
  <c r="H135" i="1"/>
  <c r="G135" i="1"/>
  <c r="D135" i="1"/>
  <c r="C135" i="1"/>
  <c r="D134" i="1"/>
  <c r="C134" i="1"/>
  <c r="G134" i="1" s="1"/>
  <c r="D133" i="1"/>
  <c r="C133" i="1"/>
  <c r="H133" i="1" s="1"/>
  <c r="G132" i="1"/>
  <c r="D132" i="1"/>
  <c r="C132" i="1"/>
  <c r="D131" i="1"/>
  <c r="C131" i="1"/>
  <c r="H131" i="1" s="1"/>
  <c r="D130" i="1"/>
  <c r="H129" i="1"/>
  <c r="D129" i="1"/>
  <c r="C129" i="1"/>
  <c r="G129" i="1" s="1"/>
  <c r="D128" i="1"/>
  <c r="C128" i="1"/>
  <c r="H128" i="1" s="1"/>
  <c r="D127" i="1"/>
  <c r="C127" i="1"/>
  <c r="H127" i="1" s="1"/>
  <c r="H126" i="1"/>
  <c r="G126" i="1"/>
  <c r="D126" i="1"/>
  <c r="C126" i="1"/>
  <c r="D124" i="1"/>
  <c r="C124" i="1"/>
  <c r="H124" i="1" s="1"/>
  <c r="D123" i="1"/>
  <c r="C123" i="1"/>
  <c r="H123" i="1" s="1"/>
  <c r="D122" i="1"/>
  <c r="C122" i="1"/>
  <c r="H122" i="1" s="1"/>
  <c r="H120" i="1"/>
  <c r="G120" i="1"/>
  <c r="D120" i="1"/>
  <c r="C120" i="1"/>
  <c r="D119" i="1"/>
  <c r="C119" i="1"/>
  <c r="D118" i="1"/>
  <c r="C118" i="1"/>
  <c r="H118" i="1" s="1"/>
  <c r="D117" i="1"/>
  <c r="G117" i="1" s="1"/>
  <c r="C117" i="1"/>
  <c r="D115" i="1"/>
  <c r="C115" i="1"/>
  <c r="G115" i="1" s="1"/>
  <c r="H114" i="1"/>
  <c r="G114" i="1"/>
  <c r="D114" i="1"/>
  <c r="C114" i="1"/>
  <c r="D113" i="1"/>
  <c r="C113" i="1"/>
  <c r="H113" i="1" s="1"/>
  <c r="D112" i="1"/>
  <c r="C112" i="1"/>
  <c r="H111" i="1"/>
  <c r="G111" i="1"/>
  <c r="D111" i="1"/>
  <c r="C111" i="1"/>
  <c r="D110" i="1"/>
  <c r="C110" i="1"/>
  <c r="H110" i="1" s="1"/>
  <c r="D109" i="1"/>
  <c r="C109" i="1"/>
  <c r="H109" i="1" s="1"/>
  <c r="G107" i="1"/>
  <c r="D107" i="1"/>
  <c r="C107" i="1"/>
  <c r="H107" i="1" s="1"/>
  <c r="D106" i="1"/>
  <c r="C106" i="1"/>
  <c r="D105" i="1"/>
  <c r="C105" i="1"/>
  <c r="G105" i="1" s="1"/>
  <c r="D104" i="1"/>
  <c r="C104" i="1"/>
  <c r="H101" i="1"/>
  <c r="G101" i="1"/>
  <c r="D101" i="1"/>
  <c r="C101" i="1"/>
  <c r="D100" i="1"/>
  <c r="C100" i="1"/>
  <c r="H100" i="1" s="1"/>
  <c r="H99" i="1"/>
  <c r="D99" i="1"/>
  <c r="C99" i="1"/>
  <c r="G99" i="1" s="1"/>
  <c r="D98" i="1"/>
  <c r="C98" i="1"/>
  <c r="H98" i="1" s="1"/>
  <c r="D97" i="1"/>
  <c r="C97" i="1"/>
  <c r="H96" i="1"/>
  <c r="G96" i="1"/>
  <c r="D96" i="1"/>
  <c r="C96" i="1"/>
  <c r="H95" i="1"/>
  <c r="G95" i="1"/>
  <c r="D95" i="1"/>
  <c r="C95" i="1"/>
  <c r="C94" i="1"/>
  <c r="D93" i="1"/>
  <c r="C93" i="1"/>
  <c r="H93" i="1" s="1"/>
  <c r="D92" i="1"/>
  <c r="G92" i="1" s="1"/>
  <c r="C92" i="1"/>
  <c r="D91" i="1"/>
  <c r="C91" i="1"/>
  <c r="H91" i="1" s="1"/>
  <c r="D90" i="1"/>
  <c r="C90" i="1"/>
  <c r="H90" i="1" s="1"/>
  <c r="H89" i="1"/>
  <c r="D89" i="1"/>
  <c r="C89" i="1"/>
  <c r="G89" i="1" s="1"/>
  <c r="D88" i="1"/>
  <c r="C88" i="1"/>
  <c r="H88" i="1" s="1"/>
  <c r="D87" i="1"/>
  <c r="C87" i="1"/>
  <c r="H87" i="1" s="1"/>
  <c r="H86" i="1"/>
  <c r="G86" i="1"/>
  <c r="D86" i="1"/>
  <c r="C86" i="1"/>
  <c r="D85" i="1"/>
  <c r="C85" i="1"/>
  <c r="H85" i="1" s="1"/>
  <c r="D84" i="1"/>
  <c r="C84" i="1"/>
  <c r="H84" i="1" s="1"/>
  <c r="D83" i="1"/>
  <c r="C83" i="1"/>
  <c r="H83" i="1" s="1"/>
  <c r="D82" i="1"/>
  <c r="C82" i="1"/>
  <c r="H82" i="1" s="1"/>
  <c r="D81" i="1"/>
  <c r="C81" i="1"/>
  <c r="H81" i="1" s="1"/>
  <c r="D80" i="1"/>
  <c r="C80" i="1"/>
  <c r="G80" i="1" s="1"/>
  <c r="D77" i="1"/>
  <c r="C77" i="1"/>
  <c r="H77" i="1" s="1"/>
  <c r="G76" i="1"/>
  <c r="D76" i="1"/>
  <c r="C76" i="1"/>
  <c r="H76" i="1" s="1"/>
  <c r="G75" i="1"/>
  <c r="D75" i="1"/>
  <c r="C75" i="1"/>
  <c r="H75" i="1" s="1"/>
  <c r="H74" i="1"/>
  <c r="G74" i="1"/>
  <c r="D74" i="1"/>
  <c r="C74" i="1"/>
  <c r="D72" i="1"/>
  <c r="C72" i="1"/>
  <c r="H72" i="1" s="1"/>
  <c r="H71" i="1"/>
  <c r="D71" i="1"/>
  <c r="C71" i="1"/>
  <c r="G71" i="1" s="1"/>
  <c r="D69" i="1"/>
  <c r="C69" i="1"/>
  <c r="D68" i="1"/>
  <c r="C68" i="1"/>
  <c r="H68" i="1" s="1"/>
  <c r="H66" i="1"/>
  <c r="D66" i="1"/>
  <c r="C66" i="1"/>
  <c r="G66" i="1" s="1"/>
  <c r="D65" i="1"/>
  <c r="C65" i="1"/>
  <c r="H65" i="1" s="1"/>
  <c r="G64" i="1"/>
  <c r="D64" i="1"/>
  <c r="C64" i="1"/>
  <c r="H64" i="1" s="1"/>
  <c r="D63" i="1"/>
  <c r="C63" i="1"/>
  <c r="H63" i="1" s="1"/>
  <c r="D62" i="1"/>
  <c r="C62" i="1"/>
  <c r="H62" i="1" s="1"/>
  <c r="D61" i="1"/>
  <c r="C61" i="1"/>
  <c r="G61" i="1" s="1"/>
  <c r="D59" i="1"/>
  <c r="H59" i="1" s="1"/>
  <c r="C59" i="1"/>
  <c r="D58" i="1"/>
  <c r="C58" i="1"/>
  <c r="H58" i="1" s="1"/>
  <c r="C57" i="1"/>
  <c r="H56" i="1"/>
  <c r="D56" i="1"/>
  <c r="C56" i="1"/>
  <c r="G56" i="1" s="1"/>
  <c r="D55" i="1"/>
  <c r="C55" i="1"/>
  <c r="D53" i="1"/>
  <c r="C53" i="1"/>
  <c r="H53" i="1" s="1"/>
  <c r="D52" i="1"/>
  <c r="C52" i="1"/>
  <c r="D51" i="1"/>
  <c r="C51" i="1"/>
  <c r="D50" i="1"/>
  <c r="H50" i="1" s="1"/>
  <c r="C50" i="1"/>
  <c r="G49" i="1"/>
  <c r="D49" i="1"/>
  <c r="C49" i="1"/>
  <c r="H49" i="1" s="1"/>
  <c r="D48" i="1"/>
  <c r="C48" i="1"/>
  <c r="H48" i="1" s="1"/>
  <c r="D47" i="1"/>
  <c r="C47" i="1"/>
  <c r="H47" i="1" s="1"/>
  <c r="C46" i="1"/>
  <c r="D44" i="1"/>
  <c r="H44" i="1" s="1"/>
  <c r="C44" i="1"/>
  <c r="D43" i="1"/>
  <c r="C43" i="1"/>
  <c r="H43" i="1" s="1"/>
  <c r="D42" i="1"/>
  <c r="C42" i="1"/>
  <c r="H42" i="1" s="1"/>
  <c r="H41" i="1"/>
  <c r="D41" i="1"/>
  <c r="C41" i="1"/>
  <c r="G41" i="1" s="1"/>
  <c r="C40" i="1"/>
  <c r="D38" i="1"/>
  <c r="C38" i="1"/>
  <c r="H38" i="1" s="1"/>
  <c r="D37" i="1"/>
  <c r="C37" i="1"/>
  <c r="D36" i="1"/>
  <c r="C36" i="1"/>
  <c r="H36" i="1" s="1"/>
  <c r="D35" i="1"/>
  <c r="D34" i="1"/>
  <c r="C34" i="1"/>
  <c r="H34" i="1" s="1"/>
  <c r="D33" i="1"/>
  <c r="C33" i="1"/>
  <c r="H33" i="1" s="1"/>
  <c r="C32" i="1"/>
  <c r="D31" i="1"/>
  <c r="C31" i="1"/>
  <c r="D30" i="1"/>
  <c r="H30" i="1" s="1"/>
  <c r="C30" i="1"/>
  <c r="H29" i="1"/>
  <c r="G29" i="1"/>
  <c r="D29" i="1"/>
  <c r="C29" i="1"/>
  <c r="D28" i="1"/>
  <c r="C28" i="1"/>
  <c r="H28" i="1" s="1"/>
  <c r="D27" i="1"/>
  <c r="C27" i="1"/>
  <c r="H26" i="1"/>
  <c r="G26" i="1"/>
  <c r="D26" i="1"/>
  <c r="C26" i="1"/>
  <c r="D25" i="1"/>
  <c r="C25" i="1"/>
  <c r="H25" i="1" s="1"/>
  <c r="D24" i="1"/>
  <c r="C24" i="1"/>
  <c r="H24" i="1" s="1"/>
  <c r="D23" i="1"/>
  <c r="C23" i="1"/>
  <c r="H23" i="1" s="1"/>
  <c r="G22" i="1"/>
  <c r="D22" i="1"/>
  <c r="C22" i="1"/>
  <c r="H22" i="1" s="1"/>
  <c r="D21" i="1"/>
  <c r="C21" i="1"/>
  <c r="H21" i="1" s="1"/>
  <c r="H20" i="1"/>
  <c r="G20" i="1"/>
  <c r="D20" i="1"/>
  <c r="C20" i="1"/>
  <c r="D19" i="1"/>
  <c r="C19" i="1"/>
  <c r="H19" i="1" s="1"/>
  <c r="D18" i="1"/>
  <c r="C18" i="1"/>
  <c r="H18" i="1" s="1"/>
  <c r="H17" i="1"/>
  <c r="G17" i="1"/>
  <c r="D17" i="1"/>
  <c r="C17" i="1"/>
  <c r="D16" i="1"/>
  <c r="C16" i="1"/>
  <c r="D15" i="1"/>
  <c r="C15" i="1"/>
  <c r="H15" i="1" s="1"/>
  <c r="D14" i="1"/>
  <c r="C14" i="1"/>
  <c r="D12" i="1"/>
  <c r="C12" i="1"/>
  <c r="H12" i="1" s="1"/>
  <c r="H11" i="1"/>
  <c r="G11" i="1"/>
  <c r="D11" i="1"/>
  <c r="C11" i="1"/>
  <c r="D10" i="1"/>
  <c r="C10" i="1"/>
  <c r="D9" i="1"/>
  <c r="C9" i="1"/>
  <c r="H9" i="1" s="1"/>
  <c r="D8" i="1"/>
  <c r="C8" i="1"/>
  <c r="H8" i="1" s="1"/>
  <c r="D7" i="1"/>
  <c r="C7" i="1"/>
  <c r="G7" i="1" s="1"/>
  <c r="D6" i="1"/>
  <c r="C6" i="1"/>
  <c r="H6" i="1" s="1"/>
  <c r="G5" i="1"/>
  <c r="D5" i="1"/>
  <c r="C5" i="1"/>
  <c r="H5" i="1" s="1"/>
  <c r="D4" i="1"/>
  <c r="C4" i="1"/>
  <c r="H4" i="1" s="1"/>
  <c r="F1019" i="4"/>
  <c r="F1018" i="4"/>
  <c r="F1017" i="4"/>
  <c r="F1016" i="4"/>
  <c r="F1015" i="4"/>
  <c r="F1014" i="4"/>
  <c r="F1013" i="4"/>
  <c r="F1012" i="4"/>
  <c r="F1009" i="4"/>
  <c r="F1008" i="4"/>
  <c r="F1007" i="4"/>
  <c r="F1006" i="4"/>
  <c r="F1005" i="4"/>
  <c r="F1004" i="4"/>
  <c r="F1003" i="4"/>
  <c r="F1002" i="4"/>
  <c r="F1001" i="4"/>
  <c r="F1000" i="4"/>
  <c r="F999" i="4"/>
  <c r="F998" i="4"/>
  <c r="F997" i="4"/>
  <c r="F996" i="4"/>
  <c r="F995" i="4"/>
  <c r="F994" i="4"/>
  <c r="F993" i="4"/>
  <c r="F992" i="4"/>
  <c r="F991" i="4"/>
  <c r="F990" i="4"/>
  <c r="F989" i="4"/>
  <c r="F988" i="4"/>
  <c r="F987" i="4"/>
  <c r="F986" i="4"/>
  <c r="F985" i="4"/>
  <c r="F984" i="4"/>
  <c r="F983" i="4"/>
  <c r="F982" i="4"/>
  <c r="F981" i="4"/>
  <c r="F980" i="4"/>
  <c r="F979" i="4"/>
  <c r="F978" i="4"/>
  <c r="F977" i="4"/>
  <c r="F976" i="4"/>
  <c r="F975" i="4"/>
  <c r="F974" i="4"/>
  <c r="F973" i="4"/>
  <c r="F972" i="4"/>
  <c r="F971" i="4"/>
  <c r="F970" i="4"/>
  <c r="F969" i="4"/>
  <c r="F968" i="4"/>
  <c r="F967" i="4"/>
  <c r="F966" i="4"/>
  <c r="F965" i="4"/>
  <c r="F964" i="4"/>
  <c r="F963" i="4"/>
  <c r="F962" i="4"/>
  <c r="F961" i="4"/>
  <c r="F960" i="4"/>
  <c r="F959" i="4"/>
  <c r="F958" i="4"/>
  <c r="F957" i="4"/>
  <c r="F956" i="4"/>
  <c r="F955" i="4"/>
  <c r="F954" i="4"/>
  <c r="F953" i="4"/>
  <c r="F952" i="4"/>
  <c r="F951" i="4"/>
  <c r="F950" i="4"/>
  <c r="F949" i="4"/>
  <c r="F948" i="4"/>
  <c r="F947" i="4"/>
  <c r="F946" i="4"/>
  <c r="F945" i="4"/>
  <c r="F944" i="4"/>
  <c r="F943" i="4"/>
  <c r="F942" i="4"/>
  <c r="F941" i="4"/>
  <c r="F940" i="4"/>
  <c r="F939" i="4"/>
  <c r="F938" i="4"/>
  <c r="F937" i="4"/>
  <c r="F936" i="4"/>
  <c r="F935" i="4"/>
  <c r="F934" i="4"/>
  <c r="F933" i="4"/>
  <c r="F932" i="4"/>
  <c r="F931" i="4"/>
  <c r="F930" i="4"/>
  <c r="F929" i="4"/>
  <c r="F928" i="4"/>
  <c r="F927" i="4"/>
  <c r="F926" i="4"/>
  <c r="F925" i="4"/>
  <c r="F924" i="4"/>
  <c r="F923" i="4"/>
  <c r="F922" i="4"/>
  <c r="F921" i="4"/>
  <c r="F920" i="4"/>
  <c r="F919" i="4"/>
  <c r="F918" i="4"/>
  <c r="F917" i="4"/>
  <c r="F916" i="4"/>
  <c r="F915" i="4"/>
  <c r="F914" i="4"/>
  <c r="F913" i="4"/>
  <c r="F912" i="4"/>
  <c r="F911" i="4"/>
  <c r="F910" i="4"/>
  <c r="F909" i="4"/>
  <c r="F908" i="4"/>
  <c r="F907" i="4"/>
  <c r="F906" i="4"/>
  <c r="F905" i="4"/>
  <c r="F904" i="4"/>
  <c r="F903" i="4"/>
  <c r="F902" i="4"/>
  <c r="F901" i="4"/>
  <c r="F900" i="4"/>
  <c r="F899" i="4"/>
  <c r="F898" i="4"/>
  <c r="F897" i="4"/>
  <c r="F896" i="4"/>
  <c r="F895" i="4"/>
  <c r="F894" i="4"/>
  <c r="F893" i="4"/>
  <c r="F892" i="4"/>
  <c r="F891" i="4"/>
  <c r="F890" i="4"/>
  <c r="F889" i="4"/>
  <c r="F888" i="4"/>
  <c r="F887" i="4"/>
  <c r="F886" i="4"/>
  <c r="F885" i="4"/>
  <c r="F884" i="4"/>
  <c r="F883" i="4"/>
  <c r="F882" i="4"/>
  <c r="F881" i="4"/>
  <c r="F880" i="4"/>
  <c r="F879" i="4"/>
  <c r="F878" i="4"/>
  <c r="F877" i="4"/>
  <c r="F876" i="4"/>
  <c r="F875" i="4"/>
  <c r="F874" i="4"/>
  <c r="F873" i="4"/>
  <c r="F872" i="4"/>
  <c r="F871" i="4"/>
  <c r="F870" i="4"/>
  <c r="F869" i="4"/>
  <c r="F868" i="4"/>
  <c r="F867" i="4"/>
  <c r="F866" i="4"/>
  <c r="F865" i="4"/>
  <c r="F864" i="4"/>
  <c r="F863" i="4"/>
  <c r="F862" i="4"/>
  <c r="F861" i="4"/>
  <c r="F860" i="4"/>
  <c r="F859" i="4"/>
  <c r="F858" i="4"/>
  <c r="F857" i="4"/>
  <c r="F856" i="4"/>
  <c r="F855" i="4"/>
  <c r="F854" i="4"/>
  <c r="F853" i="4"/>
  <c r="F852" i="4"/>
  <c r="F851" i="4"/>
  <c r="F850" i="4"/>
  <c r="F849" i="4"/>
  <c r="F848" i="4"/>
  <c r="F847" i="4"/>
  <c r="F846" i="4"/>
  <c r="F845" i="4"/>
  <c r="F844" i="4"/>
  <c r="F843" i="4"/>
  <c r="F842" i="4"/>
  <c r="F841" i="4"/>
  <c r="F840" i="4"/>
  <c r="F839" i="4"/>
  <c r="F838" i="4"/>
  <c r="F837" i="4"/>
  <c r="F836" i="4"/>
  <c r="F835" i="4"/>
  <c r="F834" i="4"/>
  <c r="F833" i="4"/>
  <c r="F832" i="4"/>
  <c r="F831" i="4"/>
  <c r="F830" i="4"/>
  <c r="F829" i="4"/>
  <c r="F828" i="4"/>
  <c r="F827" i="4"/>
  <c r="F826" i="4"/>
  <c r="F825" i="4"/>
  <c r="F824" i="4"/>
  <c r="F823" i="4"/>
  <c r="F822" i="4"/>
  <c r="F821" i="4"/>
  <c r="F820" i="4"/>
  <c r="F819" i="4"/>
  <c r="F818" i="4"/>
  <c r="F817" i="4"/>
  <c r="F816" i="4"/>
  <c r="F815" i="4"/>
  <c r="F814" i="4"/>
  <c r="F813" i="4"/>
  <c r="F812" i="4"/>
  <c r="F811" i="4"/>
  <c r="F810" i="4"/>
  <c r="F809" i="4"/>
  <c r="F808" i="4"/>
  <c r="F807" i="4"/>
  <c r="F806" i="4"/>
  <c r="F805" i="4"/>
  <c r="F804" i="4"/>
  <c r="F803" i="4"/>
  <c r="F802" i="4"/>
  <c r="F801" i="4"/>
  <c r="F800" i="4"/>
  <c r="F799" i="4"/>
  <c r="F798" i="4"/>
  <c r="F797" i="4"/>
  <c r="F796" i="4"/>
  <c r="F795" i="4"/>
  <c r="F794" i="4"/>
  <c r="F793" i="4"/>
  <c r="F792" i="4"/>
  <c r="F791" i="4"/>
  <c r="F790" i="4"/>
  <c r="F789" i="4"/>
  <c r="F788" i="4"/>
  <c r="F787" i="4"/>
  <c r="F786" i="4"/>
  <c r="F785" i="4"/>
  <c r="F784" i="4"/>
  <c r="F783" i="4"/>
  <c r="F782" i="4"/>
  <c r="F781" i="4"/>
  <c r="F780" i="4"/>
  <c r="F779" i="4"/>
  <c r="F778" i="4"/>
  <c r="F777" i="4"/>
  <c r="F776" i="4"/>
  <c r="F775" i="4"/>
  <c r="F774" i="4"/>
  <c r="F773" i="4"/>
  <c r="F772" i="4"/>
  <c r="F771" i="4"/>
  <c r="F770" i="4"/>
  <c r="F769" i="4"/>
  <c r="F768" i="4"/>
  <c r="F767" i="4"/>
  <c r="F766" i="4"/>
  <c r="F765" i="4"/>
  <c r="F764" i="4"/>
  <c r="F763" i="4"/>
  <c r="F762" i="4"/>
  <c r="F761" i="4"/>
  <c r="F760" i="4"/>
  <c r="F759" i="4"/>
  <c r="F758" i="4"/>
  <c r="F757" i="4"/>
  <c r="F756" i="4"/>
  <c r="F755" i="4"/>
  <c r="F754" i="4"/>
  <c r="F753" i="4"/>
  <c r="F752" i="4"/>
  <c r="F751" i="4"/>
  <c r="F750" i="4"/>
  <c r="F749" i="4"/>
  <c r="F748" i="4"/>
  <c r="F747" i="4"/>
  <c r="F746" i="4"/>
  <c r="F745" i="4"/>
  <c r="F744" i="4"/>
  <c r="F743" i="4"/>
  <c r="F742" i="4"/>
  <c r="F741" i="4"/>
  <c r="F740" i="4"/>
  <c r="F739" i="4"/>
  <c r="F738" i="4"/>
  <c r="F737" i="4"/>
  <c r="F736" i="4"/>
  <c r="F735" i="4"/>
  <c r="F734" i="4"/>
  <c r="F733" i="4"/>
  <c r="F732" i="4"/>
  <c r="F731" i="4"/>
  <c r="F730" i="4"/>
  <c r="F729" i="4"/>
  <c r="F728" i="4"/>
  <c r="F727" i="4"/>
  <c r="F726" i="4"/>
  <c r="F725" i="4"/>
  <c r="F724" i="4"/>
  <c r="F723" i="4"/>
  <c r="F722" i="4"/>
  <c r="F721" i="4"/>
  <c r="F720" i="4"/>
  <c r="F719" i="4"/>
  <c r="F718" i="4"/>
  <c r="F717" i="4"/>
  <c r="F716" i="4"/>
  <c r="F715" i="4"/>
  <c r="F714" i="4"/>
  <c r="F713" i="4"/>
  <c r="F712" i="4"/>
  <c r="F711" i="4"/>
  <c r="F710" i="4"/>
  <c r="F709" i="4"/>
  <c r="F708" i="4"/>
  <c r="F707" i="4"/>
  <c r="F706" i="4"/>
  <c r="F705" i="4"/>
  <c r="F704" i="4"/>
  <c r="F703" i="4"/>
  <c r="F702" i="4"/>
  <c r="F701" i="4"/>
  <c r="F700" i="4"/>
  <c r="F699" i="4"/>
  <c r="F698" i="4"/>
  <c r="F697" i="4"/>
  <c r="F696" i="4"/>
  <c r="F695" i="4"/>
  <c r="F694" i="4"/>
  <c r="F693" i="4"/>
  <c r="F692" i="4"/>
  <c r="F691" i="4"/>
  <c r="F690" i="4"/>
  <c r="F689" i="4"/>
  <c r="F688" i="4"/>
  <c r="F687" i="4"/>
  <c r="F686" i="4"/>
  <c r="F685" i="4"/>
  <c r="F684" i="4"/>
  <c r="F683" i="4"/>
  <c r="F682" i="4"/>
  <c r="F681" i="4"/>
  <c r="F680" i="4"/>
  <c r="F679" i="4"/>
  <c r="F678" i="4"/>
  <c r="F677" i="4"/>
  <c r="F676" i="4"/>
  <c r="F675" i="4"/>
  <c r="F674" i="4"/>
  <c r="F673" i="4"/>
  <c r="F672" i="4"/>
  <c r="F671" i="4"/>
  <c r="F670" i="4"/>
  <c r="F669" i="4"/>
  <c r="F668" i="4"/>
  <c r="F667" i="4"/>
  <c r="F666" i="4"/>
  <c r="F665" i="4"/>
  <c r="F664" i="4"/>
  <c r="F663" i="4"/>
  <c r="F662" i="4"/>
  <c r="F661" i="4"/>
  <c r="F660" i="4"/>
  <c r="F659" i="4"/>
  <c r="F658" i="4"/>
  <c r="F657" i="4"/>
  <c r="E656" i="4"/>
  <c r="D649" i="1" s="1"/>
  <c r="D656" i="4"/>
  <c r="C649" i="1" s="1"/>
  <c r="F655" i="4"/>
  <c r="F654" i="4"/>
  <c r="F653" i="4"/>
  <c r="F651" i="4"/>
  <c r="F642" i="4"/>
  <c r="F641" i="4"/>
  <c r="F638" i="4"/>
  <c r="F637" i="4"/>
  <c r="E636" i="4"/>
  <c r="D630" i="1" s="1"/>
  <c r="D636" i="4"/>
  <c r="F636" i="4" s="1"/>
  <c r="F635" i="4"/>
  <c r="F634" i="4"/>
  <c r="E633" i="4"/>
  <c r="D627" i="1" s="1"/>
  <c r="D633" i="4"/>
  <c r="F633" i="4" s="1"/>
  <c r="F632" i="4"/>
  <c r="F631" i="4"/>
  <c r="E630" i="4"/>
  <c r="D624" i="1" s="1"/>
  <c r="D630" i="4"/>
  <c r="F628" i="4"/>
  <c r="F627" i="4"/>
  <c r="F626" i="4"/>
  <c r="F625" i="4"/>
  <c r="F624" i="4"/>
  <c r="F623" i="4"/>
  <c r="F622" i="4"/>
  <c r="E621" i="4"/>
  <c r="D615" i="1" s="1"/>
  <c r="D621" i="4"/>
  <c r="C615" i="1" s="1"/>
  <c r="F620" i="4"/>
  <c r="F619" i="4"/>
  <c r="F618" i="4"/>
  <c r="F617" i="4"/>
  <c r="E616" i="4"/>
  <c r="D610" i="1" s="1"/>
  <c r="D616" i="4"/>
  <c r="F616" i="4" s="1"/>
  <c r="F615" i="4"/>
  <c r="F614" i="4"/>
  <c r="F613" i="4"/>
  <c r="F612" i="4"/>
  <c r="F611" i="4"/>
  <c r="F610" i="4"/>
  <c r="E609" i="4"/>
  <c r="D609" i="4"/>
  <c r="C603" i="1" s="1"/>
  <c r="F608" i="4"/>
  <c r="E607" i="4"/>
  <c r="D601" i="1" s="1"/>
  <c r="D607" i="4"/>
  <c r="F606" i="4"/>
  <c r="F605" i="4"/>
  <c r="F604" i="4"/>
  <c r="F603" i="4"/>
  <c r="E603" i="4"/>
  <c r="D597" i="1" s="1"/>
  <c r="D603" i="4"/>
  <c r="C597" i="1" s="1"/>
  <c r="F602" i="4"/>
  <c r="F601" i="4"/>
  <c r="F600" i="4"/>
  <c r="F599" i="4"/>
  <c r="F598" i="4"/>
  <c r="E598" i="4"/>
  <c r="D598" i="4"/>
  <c r="F596" i="4"/>
  <c r="F595" i="4"/>
  <c r="E594" i="4"/>
  <c r="D588" i="1" s="1"/>
  <c r="D594" i="4"/>
  <c r="C588" i="1" s="1"/>
  <c r="F593" i="4"/>
  <c r="F592" i="4"/>
  <c r="F591" i="4"/>
  <c r="E591" i="4"/>
  <c r="D585" i="1" s="1"/>
  <c r="D591" i="4"/>
  <c r="F590" i="4"/>
  <c r="E589" i="4"/>
  <c r="D589" i="4"/>
  <c r="F589" i="4" s="1"/>
  <c r="F588" i="4"/>
  <c r="F587" i="4"/>
  <c r="F586" i="4"/>
  <c r="E585" i="4"/>
  <c r="D585" i="4"/>
  <c r="C579" i="1" s="1"/>
  <c r="G579" i="1" s="1"/>
  <c r="D584" i="4"/>
  <c r="F583" i="4"/>
  <c r="F582" i="4"/>
  <c r="F581" i="4"/>
  <c r="E581" i="4"/>
  <c r="D575" i="1" s="1"/>
  <c r="D581" i="4"/>
  <c r="C575" i="1" s="1"/>
  <c r="G575" i="1" s="1"/>
  <c r="F580" i="4"/>
  <c r="F579" i="4"/>
  <c r="E578" i="4"/>
  <c r="D572" i="1" s="1"/>
  <c r="D578" i="4"/>
  <c r="F577" i="4"/>
  <c r="F576" i="4"/>
  <c r="F575" i="4"/>
  <c r="E575" i="4"/>
  <c r="D569" i="1" s="1"/>
  <c r="D575" i="4"/>
  <c r="C569" i="1" s="1"/>
  <c r="F574" i="4"/>
  <c r="F573" i="4"/>
  <c r="E572" i="4"/>
  <c r="D566" i="1" s="1"/>
  <c r="D572" i="4"/>
  <c r="F572" i="4" s="1"/>
  <c r="E571" i="4"/>
  <c r="D565" i="1" s="1"/>
  <c r="F570" i="4"/>
  <c r="F569" i="4"/>
  <c r="F568" i="4"/>
  <c r="F567" i="4"/>
  <c r="F566" i="4"/>
  <c r="F565" i="4"/>
  <c r="F564" i="4"/>
  <c r="F563" i="4"/>
  <c r="E562" i="4"/>
  <c r="D556" i="1" s="1"/>
  <c r="D562" i="4"/>
  <c r="C556" i="1" s="1"/>
  <c r="G556" i="1" s="1"/>
  <c r="F561" i="4"/>
  <c r="F560" i="4"/>
  <c r="F559" i="4"/>
  <c r="F558" i="4"/>
  <c r="E557" i="4"/>
  <c r="D551" i="1" s="1"/>
  <c r="D557" i="4"/>
  <c r="F556" i="4"/>
  <c r="F555" i="4"/>
  <c r="F554" i="4"/>
  <c r="F553" i="4"/>
  <c r="F552" i="4"/>
  <c r="F551" i="4"/>
  <c r="E550" i="4"/>
  <c r="D550" i="4"/>
  <c r="F550" i="4" s="1"/>
  <c r="F549" i="4"/>
  <c r="F548" i="4"/>
  <c r="F547" i="4"/>
  <c r="F546" i="4"/>
  <c r="F545" i="4"/>
  <c r="E545" i="4"/>
  <c r="D545" i="4"/>
  <c r="C539" i="1" s="1"/>
  <c r="H539" i="1" s="1"/>
  <c r="F544" i="4"/>
  <c r="F543" i="4"/>
  <c r="E542" i="4"/>
  <c r="D536" i="1" s="1"/>
  <c r="D542" i="4"/>
  <c r="F541" i="4"/>
  <c r="F540" i="4"/>
  <c r="F539" i="4"/>
  <c r="F538" i="4"/>
  <c r="E537" i="4"/>
  <c r="D537" i="4"/>
  <c r="F537" i="4" s="1"/>
  <c r="F534" i="4"/>
  <c r="F533" i="4"/>
  <c r="E532" i="4"/>
  <c r="D532" i="4"/>
  <c r="F532" i="4" s="1"/>
  <c r="F531" i="4"/>
  <c r="F530" i="4"/>
  <c r="E529" i="4"/>
  <c r="D523" i="1" s="1"/>
  <c r="D529" i="4"/>
  <c r="C523" i="1" s="1"/>
  <c r="G523" i="1" s="1"/>
  <c r="F528" i="4"/>
  <c r="F527" i="4"/>
  <c r="E526" i="4"/>
  <c r="D520" i="1" s="1"/>
  <c r="D526" i="4"/>
  <c r="F526" i="4" s="1"/>
  <c r="F525" i="4"/>
  <c r="F524" i="4"/>
  <c r="E523" i="4"/>
  <c r="D517" i="1" s="1"/>
  <c r="D523" i="4"/>
  <c r="C517" i="1" s="1"/>
  <c r="E522" i="4"/>
  <c r="D516" i="1" s="1"/>
  <c r="D522" i="4"/>
  <c r="F521" i="4"/>
  <c r="F520" i="4"/>
  <c r="F519" i="4"/>
  <c r="F518" i="4"/>
  <c r="F517" i="4"/>
  <c r="F516" i="4"/>
  <c r="F515" i="4"/>
  <c r="E514" i="4"/>
  <c r="D514" i="4"/>
  <c r="C508" i="1" s="1"/>
  <c r="H508" i="1" s="1"/>
  <c r="F513" i="4"/>
  <c r="F512" i="4"/>
  <c r="F511" i="4"/>
  <c r="F510" i="4"/>
  <c r="E509" i="4"/>
  <c r="D503" i="1" s="1"/>
  <c r="D509" i="4"/>
  <c r="C503" i="1" s="1"/>
  <c r="F508" i="4"/>
  <c r="F507" i="4"/>
  <c r="F506" i="4"/>
  <c r="F505" i="4"/>
  <c r="F504" i="4"/>
  <c r="F503" i="4"/>
  <c r="E502" i="4"/>
  <c r="D496" i="1" s="1"/>
  <c r="D502" i="4"/>
  <c r="F502" i="4" s="1"/>
  <c r="F501" i="4"/>
  <c r="F500" i="4"/>
  <c r="F499" i="4"/>
  <c r="F498" i="4"/>
  <c r="E497" i="4"/>
  <c r="D491" i="1" s="1"/>
  <c r="D497" i="4"/>
  <c r="F496" i="4"/>
  <c r="F495" i="4"/>
  <c r="F494" i="4"/>
  <c r="F493" i="4"/>
  <c r="E492" i="4"/>
  <c r="D486" i="1" s="1"/>
  <c r="D492" i="4"/>
  <c r="E491" i="4"/>
  <c r="D485" i="1" s="1"/>
  <c r="D491" i="4"/>
  <c r="C485" i="1" s="1"/>
  <c r="F490" i="4"/>
  <c r="F489" i="4"/>
  <c r="F488" i="4"/>
  <c r="E488" i="4"/>
  <c r="D482" i="1" s="1"/>
  <c r="D488" i="4"/>
  <c r="C482" i="1" s="1"/>
  <c r="F487" i="4"/>
  <c r="F486" i="4"/>
  <c r="E485" i="4"/>
  <c r="D479" i="1" s="1"/>
  <c r="D485" i="4"/>
  <c r="F485" i="4" s="1"/>
  <c r="F484" i="4"/>
  <c r="F483" i="4"/>
  <c r="F482" i="4"/>
  <c r="F481" i="4"/>
  <c r="E480" i="4"/>
  <c r="D474" i="1" s="1"/>
  <c r="D480" i="4"/>
  <c r="D479" i="4"/>
  <c r="F479" i="4" s="1"/>
  <c r="F478" i="4"/>
  <c r="F477" i="4"/>
  <c r="F476" i="4"/>
  <c r="E476" i="4"/>
  <c r="D470" i="1" s="1"/>
  <c r="D476" i="4"/>
  <c r="F475" i="4"/>
  <c r="F474" i="4"/>
  <c r="E473" i="4"/>
  <c r="D467" i="1" s="1"/>
  <c r="D473" i="4"/>
  <c r="F472" i="4"/>
  <c r="F471" i="4"/>
  <c r="F470" i="4"/>
  <c r="E470" i="4"/>
  <c r="D464" i="1" s="1"/>
  <c r="H464" i="1" s="1"/>
  <c r="D470" i="4"/>
  <c r="F469" i="4"/>
  <c r="F468" i="4"/>
  <c r="E467" i="4"/>
  <c r="D461" i="1" s="1"/>
  <c r="D467" i="4"/>
  <c r="F467" i="4" s="1"/>
  <c r="E466" i="4"/>
  <c r="D460" i="1" s="1"/>
  <c r="D466" i="4"/>
  <c r="C460" i="1" s="1"/>
  <c r="H460" i="1" s="1"/>
  <c r="F465" i="4"/>
  <c r="F464" i="4"/>
  <c r="F463" i="4"/>
  <c r="F462" i="4"/>
  <c r="F461" i="4"/>
  <c r="F460" i="4"/>
  <c r="F459" i="4"/>
  <c r="F458" i="4"/>
  <c r="E457" i="4"/>
  <c r="D451" i="1" s="1"/>
  <c r="D457" i="4"/>
  <c r="C451" i="1" s="1"/>
  <c r="G451" i="1" s="1"/>
  <c r="F456" i="4"/>
  <c r="F455" i="4"/>
  <c r="F454" i="4"/>
  <c r="F453" i="4"/>
  <c r="E452" i="4"/>
  <c r="D446" i="1" s="1"/>
  <c r="D452" i="4"/>
  <c r="C446" i="1" s="1"/>
  <c r="H446" i="1" s="1"/>
  <c r="F451" i="4"/>
  <c r="F450" i="4"/>
  <c r="F449" i="4"/>
  <c r="F448" i="4"/>
  <c r="F447" i="4"/>
  <c r="F446" i="4"/>
  <c r="E445" i="4"/>
  <c r="D445" i="4"/>
  <c r="F445" i="4" s="1"/>
  <c r="F444" i="4"/>
  <c r="F443" i="4"/>
  <c r="F442" i="4"/>
  <c r="F441" i="4"/>
  <c r="E440" i="4"/>
  <c r="D434" i="1" s="1"/>
  <c r="D440" i="4"/>
  <c r="F439" i="4"/>
  <c r="F438" i="4"/>
  <c r="E437" i="4"/>
  <c r="D437" i="4"/>
  <c r="F436" i="4"/>
  <c r="F435" i="4"/>
  <c r="F434" i="4"/>
  <c r="F433" i="4"/>
  <c r="E432" i="4"/>
  <c r="D432" i="4"/>
  <c r="E428" i="4"/>
  <c r="D423" i="1" s="1"/>
  <c r="D428" i="4"/>
  <c r="C423" i="1" s="1"/>
  <c r="E427" i="4"/>
  <c r="D427" i="4"/>
  <c r="E426" i="4"/>
  <c r="E647" i="4" s="1"/>
  <c r="D641" i="1" s="1"/>
  <c r="D426" i="4"/>
  <c r="C421" i="1" s="1"/>
  <c r="F421" i="4"/>
  <c r="F420" i="4"/>
  <c r="F419" i="4"/>
  <c r="F416" i="4"/>
  <c r="F415" i="4"/>
  <c r="F414" i="4"/>
  <c r="F413" i="4"/>
  <c r="E412" i="4"/>
  <c r="D407" i="1" s="1"/>
  <c r="D412" i="4"/>
  <c r="C407" i="1" s="1"/>
  <c r="F411" i="4"/>
  <c r="F410" i="4"/>
  <c r="E410" i="4"/>
  <c r="D405" i="1" s="1"/>
  <c r="D410" i="4"/>
  <c r="C405" i="1" s="1"/>
  <c r="G405" i="1" s="1"/>
  <c r="F409" i="4"/>
  <c r="F408" i="4"/>
  <c r="E407" i="4"/>
  <c r="D402" i="1" s="1"/>
  <c r="D407" i="4"/>
  <c r="E406" i="4"/>
  <c r="D401" i="1" s="1"/>
  <c r="D406" i="4"/>
  <c r="C401" i="1" s="1"/>
  <c r="G401" i="1" s="1"/>
  <c r="F405" i="4"/>
  <c r="F404" i="4"/>
  <c r="F403" i="4"/>
  <c r="F402" i="4"/>
  <c r="E401" i="4"/>
  <c r="D396" i="1" s="1"/>
  <c r="D401" i="4"/>
  <c r="C396" i="1" s="1"/>
  <c r="F400" i="4"/>
  <c r="F399" i="4"/>
  <c r="F398" i="4"/>
  <c r="E398" i="4"/>
  <c r="D398" i="4"/>
  <c r="F397" i="4"/>
  <c r="F396" i="4"/>
  <c r="F395" i="4"/>
  <c r="F394" i="4"/>
  <c r="E393" i="4"/>
  <c r="D388" i="1" s="1"/>
  <c r="D393" i="4"/>
  <c r="C388" i="1" s="1"/>
  <c r="F392" i="4"/>
  <c r="F391" i="4"/>
  <c r="F390" i="4"/>
  <c r="F389" i="4"/>
  <c r="E388" i="4"/>
  <c r="E373" i="4" s="1"/>
  <c r="D388" i="4"/>
  <c r="F388" i="4" s="1"/>
  <c r="F387" i="4"/>
  <c r="F386" i="4"/>
  <c r="F385" i="4"/>
  <c r="F384" i="4"/>
  <c r="F383" i="4"/>
  <c r="F382" i="4"/>
  <c r="F381" i="4"/>
  <c r="F380" i="4"/>
  <c r="E379" i="4"/>
  <c r="D379" i="4"/>
  <c r="F379" i="4" s="1"/>
  <c r="F378" i="4"/>
  <c r="F377" i="4"/>
  <c r="F376" i="4"/>
  <c r="F375" i="4"/>
  <c r="E374" i="4"/>
  <c r="D374" i="4"/>
  <c r="F374" i="4" s="1"/>
  <c r="F372" i="4"/>
  <c r="F371" i="4"/>
  <c r="F370" i="4"/>
  <c r="F369" i="4"/>
  <c r="F368" i="4"/>
  <c r="F367" i="4"/>
  <c r="E366" i="4"/>
  <c r="E361" i="4" s="1"/>
  <c r="D356" i="1" s="1"/>
  <c r="D366" i="4"/>
  <c r="F366" i="4" s="1"/>
  <c r="F365" i="4"/>
  <c r="F364" i="4"/>
  <c r="F363" i="4"/>
  <c r="F362" i="4"/>
  <c r="E362" i="4"/>
  <c r="D362" i="4"/>
  <c r="D361" i="4"/>
  <c r="F361" i="4" s="1"/>
  <c r="F359" i="4"/>
  <c r="E358" i="4"/>
  <c r="D353" i="1" s="1"/>
  <c r="D358" i="4"/>
  <c r="C353" i="1" s="1"/>
  <c r="F357" i="4"/>
  <c r="F356" i="4"/>
  <c r="E355" i="4"/>
  <c r="D355" i="4"/>
  <c r="F355" i="4" s="1"/>
  <c r="E354" i="4"/>
  <c r="D354" i="4"/>
  <c r="F354" i="4" s="1"/>
  <c r="F353" i="4"/>
  <c r="F352" i="4"/>
  <c r="F351" i="4"/>
  <c r="F350" i="4"/>
  <c r="E349" i="4"/>
  <c r="D344" i="1" s="1"/>
  <c r="D349" i="4"/>
  <c r="F348" i="4"/>
  <c r="F347" i="4"/>
  <c r="E346" i="4"/>
  <c r="D341" i="1" s="1"/>
  <c r="D346" i="4"/>
  <c r="F346" i="4" s="1"/>
  <c r="F345" i="4"/>
  <c r="F344" i="4"/>
  <c r="F343" i="4"/>
  <c r="F342" i="4"/>
  <c r="E341" i="4"/>
  <c r="D336" i="1" s="1"/>
  <c r="D341" i="4"/>
  <c r="F341" i="4" s="1"/>
  <c r="F340" i="4"/>
  <c r="F339" i="4"/>
  <c r="F338" i="4"/>
  <c r="F337" i="4"/>
  <c r="E336" i="4"/>
  <c r="D331" i="1" s="1"/>
  <c r="H331" i="1" s="1"/>
  <c r="D336" i="4"/>
  <c r="F336" i="4" s="1"/>
  <c r="F335" i="4"/>
  <c r="F334" i="4"/>
  <c r="F333" i="4"/>
  <c r="F332" i="4"/>
  <c r="F331" i="4"/>
  <c r="F330" i="4"/>
  <c r="F329" i="4"/>
  <c r="F328" i="4"/>
  <c r="F327" i="4"/>
  <c r="E327" i="4"/>
  <c r="D322" i="1" s="1"/>
  <c r="D327" i="4"/>
  <c r="C322" i="1" s="1"/>
  <c r="H322" i="1" s="1"/>
  <c r="F326" i="4"/>
  <c r="F325" i="4"/>
  <c r="F324" i="4"/>
  <c r="F323" i="4"/>
  <c r="E322" i="4"/>
  <c r="D322" i="4"/>
  <c r="F322" i="4" s="1"/>
  <c r="E321" i="4"/>
  <c r="D316" i="1" s="1"/>
  <c r="F320" i="4"/>
  <c r="F319" i="4"/>
  <c r="F318" i="4"/>
  <c r="F317" i="4"/>
  <c r="F316" i="4"/>
  <c r="F315" i="4"/>
  <c r="E314" i="4"/>
  <c r="E309" i="4" s="1"/>
  <c r="D304" i="1" s="1"/>
  <c r="D314" i="4"/>
  <c r="C309" i="1" s="1"/>
  <c r="F313" i="4"/>
  <c r="F312" i="4"/>
  <c r="F311" i="4"/>
  <c r="F310" i="4"/>
  <c r="E310" i="4"/>
  <c r="D310" i="4"/>
  <c r="F306" i="4"/>
  <c r="F305" i="4"/>
  <c r="F304" i="4"/>
  <c r="F303" i="4"/>
  <c r="F302" i="4"/>
  <c r="E298" i="4"/>
  <c r="D298" i="4"/>
  <c r="F298" i="4" s="1"/>
  <c r="E297" i="4"/>
  <c r="D293" i="1" s="1"/>
  <c r="D297" i="4"/>
  <c r="F296" i="4"/>
  <c r="F295" i="4"/>
  <c r="F294" i="4"/>
  <c r="F293" i="4"/>
  <c r="F292" i="4"/>
  <c r="F291" i="4"/>
  <c r="F290" i="4"/>
  <c r="E289" i="4"/>
  <c r="D285" i="1" s="1"/>
  <c r="D289" i="4"/>
  <c r="C285" i="1" s="1"/>
  <c r="G285" i="1" s="1"/>
  <c r="F288" i="4"/>
  <c r="F287" i="4"/>
  <c r="F286" i="4"/>
  <c r="F285" i="4"/>
  <c r="F284" i="4"/>
  <c r="E283" i="4"/>
  <c r="D279" i="1" s="1"/>
  <c r="D283" i="4"/>
  <c r="F283" i="4" s="1"/>
  <c r="F282" i="4"/>
  <c r="F281" i="4"/>
  <c r="F280" i="4"/>
  <c r="F279" i="4"/>
  <c r="E278" i="4"/>
  <c r="D274" i="1" s="1"/>
  <c r="D278" i="4"/>
  <c r="F277" i="4"/>
  <c r="F276" i="4"/>
  <c r="F275" i="4"/>
  <c r="E274" i="4"/>
  <c r="D274" i="4"/>
  <c r="F272" i="4"/>
  <c r="F271" i="4"/>
  <c r="F270" i="4"/>
  <c r="E269" i="4"/>
  <c r="D269" i="4"/>
  <c r="F269" i="4" s="1"/>
  <c r="F268" i="4"/>
  <c r="F267" i="4"/>
  <c r="F266" i="4"/>
  <c r="F265" i="4"/>
  <c r="F264" i="4"/>
  <c r="F263" i="4"/>
  <c r="E263" i="4"/>
  <c r="D259" i="1" s="1"/>
  <c r="G259" i="1" s="1"/>
  <c r="D263" i="4"/>
  <c r="E262" i="4"/>
  <c r="D258" i="1" s="1"/>
  <c r="D262" i="4"/>
  <c r="F261" i="4"/>
  <c r="F260" i="4"/>
  <c r="F259" i="4"/>
  <c r="F258" i="4"/>
  <c r="E257" i="4"/>
  <c r="D253" i="1" s="1"/>
  <c r="D257" i="4"/>
  <c r="F256" i="4"/>
  <c r="F255" i="4"/>
  <c r="F254" i="4"/>
  <c r="E254" i="4"/>
  <c r="D254" i="4"/>
  <c r="F253" i="4"/>
  <c r="F252" i="4"/>
  <c r="F251" i="4"/>
  <c r="F250" i="4"/>
  <c r="E250" i="4"/>
  <c r="D246" i="1" s="1"/>
  <c r="D250" i="4"/>
  <c r="F249" i="4"/>
  <c r="F248" i="4"/>
  <c r="F247" i="4"/>
  <c r="E246" i="4"/>
  <c r="D246" i="4"/>
  <c r="F246" i="4" s="1"/>
  <c r="F245" i="4"/>
  <c r="F244" i="4"/>
  <c r="F243" i="4"/>
  <c r="F242" i="4"/>
  <c r="E242" i="4"/>
  <c r="D238" i="1" s="1"/>
  <c r="D242" i="4"/>
  <c r="C238" i="1" s="1"/>
  <c r="F241" i="4"/>
  <c r="F240" i="4"/>
  <c r="F239" i="4"/>
  <c r="F238" i="4"/>
  <c r="E237" i="4"/>
  <c r="D233" i="1" s="1"/>
  <c r="D237" i="4"/>
  <c r="C233" i="1" s="1"/>
  <c r="F236" i="4"/>
  <c r="F235" i="4"/>
  <c r="F234" i="4"/>
  <c r="E234" i="4"/>
  <c r="D230" i="1" s="1"/>
  <c r="D234" i="4"/>
  <c r="F233" i="4"/>
  <c r="F232" i="4"/>
  <c r="E231" i="4"/>
  <c r="D227" i="1" s="1"/>
  <c r="D231" i="4"/>
  <c r="E230" i="4"/>
  <c r="D226" i="1" s="1"/>
  <c r="F229" i="4"/>
  <c r="F228" i="4"/>
  <c r="F227" i="4"/>
  <c r="F226" i="4"/>
  <c r="F225" i="4"/>
  <c r="E225" i="4"/>
  <c r="D221" i="1" s="1"/>
  <c r="D225" i="4"/>
  <c r="D221" i="4" s="1"/>
  <c r="F221" i="4" s="1"/>
  <c r="F224" i="4"/>
  <c r="F223" i="4"/>
  <c r="F222" i="4"/>
  <c r="E222" i="4"/>
  <c r="D222" i="4"/>
  <c r="C218" i="1" s="1"/>
  <c r="F220" i="4"/>
  <c r="F219" i="4"/>
  <c r="F218" i="4"/>
  <c r="F217" i="4"/>
  <c r="E216" i="4"/>
  <c r="F216" i="4" s="1"/>
  <c r="D216" i="4"/>
  <c r="F215" i="4"/>
  <c r="F214" i="4"/>
  <c r="F213" i="4"/>
  <c r="F212" i="4"/>
  <c r="F211" i="4"/>
  <c r="F210" i="4"/>
  <c r="F209" i="4"/>
  <c r="F208" i="4"/>
  <c r="E208" i="4"/>
  <c r="D204" i="1" s="1"/>
  <c r="D208" i="4"/>
  <c r="F207" i="4"/>
  <c r="F206" i="4"/>
  <c r="F205" i="4"/>
  <c r="F204" i="4"/>
  <c r="F203" i="4"/>
  <c r="E203" i="4"/>
  <c r="D199" i="1" s="1"/>
  <c r="D203" i="4"/>
  <c r="F201" i="4"/>
  <c r="F200" i="4"/>
  <c r="F199" i="4"/>
  <c r="F198" i="4"/>
  <c r="F197" i="4"/>
  <c r="F196" i="4"/>
  <c r="F195" i="4"/>
  <c r="E194" i="4"/>
  <c r="F194" i="4" s="1"/>
  <c r="D194" i="4"/>
  <c r="F193" i="4"/>
  <c r="F192" i="4"/>
  <c r="F191" i="4"/>
  <c r="F190" i="4"/>
  <c r="E189" i="4"/>
  <c r="D185" i="1" s="1"/>
  <c r="D189" i="4"/>
  <c r="C185" i="1" s="1"/>
  <c r="F188" i="4"/>
  <c r="F187" i="4"/>
  <c r="F186" i="4"/>
  <c r="F185" i="4"/>
  <c r="F184" i="4"/>
  <c r="F183" i="4"/>
  <c r="F182" i="4"/>
  <c r="F181" i="4"/>
  <c r="F180" i="4"/>
  <c r="F179" i="4"/>
  <c r="E178" i="4"/>
  <c r="D174" i="1" s="1"/>
  <c r="D178" i="4"/>
  <c r="F177" i="4"/>
  <c r="F176" i="4"/>
  <c r="F175" i="4"/>
  <c r="F174" i="4"/>
  <c r="F173" i="4"/>
  <c r="F172" i="4"/>
  <c r="F171" i="4"/>
  <c r="E170" i="4"/>
  <c r="D166" i="1" s="1"/>
  <c r="D170" i="4"/>
  <c r="F169" i="4"/>
  <c r="F168" i="4"/>
  <c r="F167" i="4"/>
  <c r="F166" i="4"/>
  <c r="E165" i="4"/>
  <c r="D161" i="1" s="1"/>
  <c r="D165" i="4"/>
  <c r="C161" i="1" s="1"/>
  <c r="F163" i="4"/>
  <c r="F162" i="4"/>
  <c r="F161" i="4"/>
  <c r="E160" i="4"/>
  <c r="D160" i="4"/>
  <c r="F159" i="4"/>
  <c r="F158" i="4"/>
  <c r="F157" i="4"/>
  <c r="F156" i="4"/>
  <c r="F155" i="4"/>
  <c r="F154" i="4"/>
  <c r="E154" i="4"/>
  <c r="D150" i="1" s="1"/>
  <c r="D154" i="4"/>
  <c r="C150" i="1" s="1"/>
  <c r="F151" i="4"/>
  <c r="F150" i="4"/>
  <c r="F149" i="4"/>
  <c r="F148" i="4"/>
  <c r="F147" i="4"/>
  <c r="F146" i="4"/>
  <c r="F145" i="4"/>
  <c r="F144" i="4"/>
  <c r="F143" i="4"/>
  <c r="F142" i="4"/>
  <c r="E141" i="4"/>
  <c r="D141" i="4"/>
  <c r="F141" i="4" s="1"/>
  <c r="F139" i="4"/>
  <c r="F138" i="4"/>
  <c r="F137" i="4"/>
  <c r="F136" i="4"/>
  <c r="E135" i="4"/>
  <c r="D135" i="4"/>
  <c r="F135" i="4" s="1"/>
  <c r="E134" i="4"/>
  <c r="D134" i="4"/>
  <c r="C130" i="1" s="1"/>
  <c r="F133" i="4"/>
  <c r="F132" i="4"/>
  <c r="F131" i="4"/>
  <c r="F130" i="4"/>
  <c r="E129" i="4"/>
  <c r="D125" i="1" s="1"/>
  <c r="D129" i="4"/>
  <c r="F129" i="4" s="1"/>
  <c r="F128" i="4"/>
  <c r="F127" i="4"/>
  <c r="E126" i="4"/>
  <c r="D126" i="4"/>
  <c r="F124" i="4"/>
  <c r="F123" i="4"/>
  <c r="F122" i="4"/>
  <c r="F121" i="4"/>
  <c r="E120" i="4"/>
  <c r="D116" i="1" s="1"/>
  <c r="D120" i="4"/>
  <c r="F120" i="4" s="1"/>
  <c r="F119" i="4"/>
  <c r="F118" i="4"/>
  <c r="F117" i="4"/>
  <c r="F116" i="4"/>
  <c r="F115" i="4"/>
  <c r="F114" i="4"/>
  <c r="F113" i="4"/>
  <c r="F112" i="4"/>
  <c r="E112" i="4"/>
  <c r="D108" i="1" s="1"/>
  <c r="D112" i="4"/>
  <c r="C108" i="1" s="1"/>
  <c r="F111" i="4"/>
  <c r="F110" i="4"/>
  <c r="F109" i="4"/>
  <c r="F108" i="4"/>
  <c r="E107" i="4"/>
  <c r="D103" i="1" s="1"/>
  <c r="D107" i="4"/>
  <c r="E106" i="4"/>
  <c r="D102" i="1" s="1"/>
  <c r="F105" i="4"/>
  <c r="F104" i="4"/>
  <c r="F103" i="4"/>
  <c r="F102" i="4"/>
  <c r="F101" i="4"/>
  <c r="F100" i="4"/>
  <c r="F99" i="4"/>
  <c r="F98" i="4"/>
  <c r="E98" i="4"/>
  <c r="D94" i="1" s="1"/>
  <c r="D98" i="4"/>
  <c r="F97" i="4"/>
  <c r="F96" i="4"/>
  <c r="F95" i="4"/>
  <c r="F94" i="4"/>
  <c r="F93" i="4"/>
  <c r="F92" i="4"/>
  <c r="E91" i="4"/>
  <c r="D91" i="4"/>
  <c r="F91" i="4" s="1"/>
  <c r="F90" i="4"/>
  <c r="F89" i="4"/>
  <c r="F88" i="4"/>
  <c r="F87" i="4"/>
  <c r="F86" i="4"/>
  <c r="F85" i="4"/>
  <c r="F84" i="4"/>
  <c r="E83" i="4"/>
  <c r="D83" i="4"/>
  <c r="C79" i="1" s="1"/>
  <c r="F81" i="4"/>
  <c r="F80" i="4"/>
  <c r="F79" i="4"/>
  <c r="F78" i="4"/>
  <c r="E77" i="4"/>
  <c r="D73" i="1" s="1"/>
  <c r="D77" i="4"/>
  <c r="C73" i="1" s="1"/>
  <c r="F76" i="4"/>
  <c r="F75" i="4"/>
  <c r="E74" i="4"/>
  <c r="D70" i="1" s="1"/>
  <c r="D74" i="4"/>
  <c r="F73" i="4"/>
  <c r="F72" i="4"/>
  <c r="E71" i="4"/>
  <c r="D67" i="1" s="1"/>
  <c r="D71" i="4"/>
  <c r="C67" i="1" s="1"/>
  <c r="H67" i="1" s="1"/>
  <c r="F70" i="4"/>
  <c r="F69" i="4"/>
  <c r="F68" i="4"/>
  <c r="E68" i="4"/>
  <c r="D68" i="4"/>
  <c r="F67" i="4"/>
  <c r="F66" i="4"/>
  <c r="F65" i="4"/>
  <c r="E64" i="4"/>
  <c r="D60" i="1" s="1"/>
  <c r="D64" i="4"/>
  <c r="F64" i="4" s="1"/>
  <c r="F63" i="4"/>
  <c r="F62" i="4"/>
  <c r="E61" i="4"/>
  <c r="D57" i="1" s="1"/>
  <c r="D61" i="4"/>
  <c r="F61" i="4" s="1"/>
  <c r="F60" i="4"/>
  <c r="F59" i="4"/>
  <c r="E58" i="4"/>
  <c r="D54" i="1" s="1"/>
  <c r="D58" i="4"/>
  <c r="C54" i="1" s="1"/>
  <c r="F57" i="4"/>
  <c r="F56" i="4"/>
  <c r="F55" i="4"/>
  <c r="F54" i="4"/>
  <c r="E53" i="4"/>
  <c r="D53" i="4"/>
  <c r="F53" i="4" s="1"/>
  <c r="F52" i="4"/>
  <c r="F51" i="4"/>
  <c r="F50" i="4"/>
  <c r="E50" i="4"/>
  <c r="D46" i="1" s="1"/>
  <c r="G46" i="1" s="1"/>
  <c r="D50" i="4"/>
  <c r="F48" i="4"/>
  <c r="F47" i="4"/>
  <c r="F46" i="4"/>
  <c r="F45" i="4"/>
  <c r="F44" i="4"/>
  <c r="E44" i="4"/>
  <c r="D44" i="4"/>
  <c r="D43" i="4" s="1"/>
  <c r="F43" i="4" s="1"/>
  <c r="F42" i="4"/>
  <c r="F41" i="4"/>
  <c r="F40" i="4"/>
  <c r="E39" i="4"/>
  <c r="D39" i="4"/>
  <c r="F38" i="4"/>
  <c r="F37" i="4"/>
  <c r="F36" i="4"/>
  <c r="E36" i="4"/>
  <c r="E7" i="4" s="1"/>
  <c r="D36" i="4"/>
  <c r="F35" i="4"/>
  <c r="F34" i="4"/>
  <c r="F33" i="4"/>
  <c r="F32" i="4"/>
  <c r="F31" i="4"/>
  <c r="F30" i="4"/>
  <c r="E29" i="4"/>
  <c r="D29" i="4"/>
  <c r="F29" i="4" s="1"/>
  <c r="F28" i="4"/>
  <c r="F27" i="4"/>
  <c r="F26" i="4"/>
  <c r="F25" i="4"/>
  <c r="F24" i="4"/>
  <c r="E23" i="4"/>
  <c r="D23" i="4"/>
  <c r="F23" i="4" s="1"/>
  <c r="F22" i="4"/>
  <c r="F21" i="4"/>
  <c r="F20" i="4"/>
  <c r="F19" i="4"/>
  <c r="F18" i="4"/>
  <c r="E17" i="4"/>
  <c r="D13" i="1" s="1"/>
  <c r="D17" i="4"/>
  <c r="C13" i="1" s="1"/>
  <c r="F16" i="4"/>
  <c r="F15" i="4"/>
  <c r="F14" i="4"/>
  <c r="F13" i="4"/>
  <c r="F12" i="4"/>
  <c r="F11" i="4"/>
  <c r="F10" i="4"/>
  <c r="F9" i="4"/>
  <c r="F8" i="4"/>
  <c r="E8" i="4"/>
  <c r="D8" i="4"/>
  <c r="D7" i="4"/>
  <c r="C3" i="1" s="1"/>
  <c r="G652" i="1" l="1"/>
  <c r="G650" i="1"/>
  <c r="H1682" i="1"/>
  <c r="G1680" i="1"/>
  <c r="H1635" i="1"/>
  <c r="H1612" i="1"/>
  <c r="H1586" i="1"/>
  <c r="D6" i="8"/>
  <c r="C1582" i="1" s="1"/>
  <c r="H1585" i="1"/>
  <c r="H161" i="1"/>
  <c r="G161" i="1"/>
  <c r="H230" i="1"/>
  <c r="G230" i="1"/>
  <c r="H396" i="1"/>
  <c r="G396" i="1"/>
  <c r="H130" i="1"/>
  <c r="G130" i="1"/>
  <c r="H185" i="1"/>
  <c r="G185" i="1"/>
  <c r="D368" i="1"/>
  <c r="E360" i="4"/>
  <c r="D3" i="1"/>
  <c r="H3" i="1" s="1"/>
  <c r="H485" i="1"/>
  <c r="G485" i="1"/>
  <c r="H569" i="1"/>
  <c r="G569" i="1"/>
  <c r="H388" i="1"/>
  <c r="G388" i="1"/>
  <c r="H503" i="1"/>
  <c r="G503" i="1"/>
  <c r="G54" i="1"/>
  <c r="H54" i="1"/>
  <c r="G464" i="1"/>
  <c r="G433" i="1"/>
  <c r="H518" i="1"/>
  <c r="G518" i="1"/>
  <c r="G747" i="1"/>
  <c r="H1039" i="1"/>
  <c r="G1039" i="1"/>
  <c r="D1017" i="1"/>
  <c r="E7" i="5"/>
  <c r="G1552" i="1"/>
  <c r="H1552" i="1"/>
  <c r="J1552" i="1"/>
  <c r="G347" i="1"/>
  <c r="H426" i="1"/>
  <c r="G458" i="1"/>
  <c r="H490" i="1"/>
  <c r="G490" i="1"/>
  <c r="G525" i="1"/>
  <c r="G900" i="1"/>
  <c r="H900" i="1"/>
  <c r="H921" i="1"/>
  <c r="G921" i="1"/>
  <c r="H1126" i="1"/>
  <c r="H1377" i="1"/>
  <c r="F71" i="4"/>
  <c r="F522" i="4"/>
  <c r="C516" i="1"/>
  <c r="C572" i="1"/>
  <c r="F578" i="4"/>
  <c r="H7" i="1"/>
  <c r="G42" i="1"/>
  <c r="G50" i="1"/>
  <c r="G72" i="1"/>
  <c r="H80" i="1"/>
  <c r="G109" i="1"/>
  <c r="H115" i="1"/>
  <c r="H204" i="1"/>
  <c r="G204" i="1"/>
  <c r="H240" i="1"/>
  <c r="G256" i="1"/>
  <c r="H271" i="1"/>
  <c r="G294" i="1"/>
  <c r="G326" i="1"/>
  <c r="H377" i="1"/>
  <c r="G377" i="1"/>
  <c r="H384" i="1"/>
  <c r="G384" i="1"/>
  <c r="G450" i="1"/>
  <c r="H450" i="1"/>
  <c r="G465" i="1"/>
  <c r="G481" i="1"/>
  <c r="G511" i="1"/>
  <c r="G533" i="1"/>
  <c r="H610" i="1"/>
  <c r="G685" i="1"/>
  <c r="H706" i="1"/>
  <c r="H803" i="1"/>
  <c r="G803" i="1"/>
  <c r="H818" i="1"/>
  <c r="G818" i="1"/>
  <c r="G852" i="1"/>
  <c r="H852" i="1"/>
  <c r="H985" i="1"/>
  <c r="G985" i="1"/>
  <c r="H999" i="1"/>
  <c r="G999" i="1"/>
  <c r="G1218" i="1"/>
  <c r="H1403" i="1"/>
  <c r="G1403" i="1"/>
  <c r="F134" i="4"/>
  <c r="F406" i="4"/>
  <c r="C601" i="1"/>
  <c r="F621" i="4"/>
  <c r="H649" i="1"/>
  <c r="G649" i="1"/>
  <c r="G15" i="1"/>
  <c r="G21" i="1"/>
  <c r="H94" i="1"/>
  <c r="G94" i="1"/>
  <c r="C116" i="1"/>
  <c r="G167" i="1"/>
  <c r="G225" i="1"/>
  <c r="H241" i="1"/>
  <c r="G241" i="1"/>
  <c r="G264" i="1"/>
  <c r="H272" i="1"/>
  <c r="G272" i="1"/>
  <c r="G311" i="1"/>
  <c r="C341" i="1"/>
  <c r="G406" i="1"/>
  <c r="H459" i="1"/>
  <c r="G459" i="1"/>
  <c r="H556" i="1"/>
  <c r="G563" i="1"/>
  <c r="G611" i="1"/>
  <c r="H611" i="1"/>
  <c r="G692" i="1"/>
  <c r="H707" i="1"/>
  <c r="G707" i="1"/>
  <c r="G740" i="1"/>
  <c r="H887" i="1"/>
  <c r="G887" i="1"/>
  <c r="G978" i="1"/>
  <c r="H1016" i="1"/>
  <c r="G1016" i="1"/>
  <c r="G1266" i="1"/>
  <c r="G1357" i="1"/>
  <c r="C253" i="1"/>
  <c r="F257" i="4"/>
  <c r="F349" i="4"/>
  <c r="C344" i="1"/>
  <c r="F393" i="4"/>
  <c r="C402" i="1"/>
  <c r="F407" i="4"/>
  <c r="H517" i="1"/>
  <c r="G517" i="1"/>
  <c r="G51" i="1"/>
  <c r="H51" i="1"/>
  <c r="G65" i="1"/>
  <c r="G152" i="1"/>
  <c r="G280" i="1"/>
  <c r="G287" i="1"/>
  <c r="C349" i="1"/>
  <c r="H483" i="1"/>
  <c r="G483" i="1"/>
  <c r="G505" i="1"/>
  <c r="G534" i="1"/>
  <c r="H534" i="1"/>
  <c r="G580" i="1"/>
  <c r="H700" i="1"/>
  <c r="G700" i="1"/>
  <c r="G727" i="1"/>
  <c r="G782" i="1"/>
  <c r="G880" i="1"/>
  <c r="H951" i="1"/>
  <c r="G951" i="1"/>
  <c r="G1006" i="1"/>
  <c r="G1110" i="1"/>
  <c r="G1212" i="1"/>
  <c r="G1249" i="1"/>
  <c r="G1327" i="1"/>
  <c r="H1327" i="1"/>
  <c r="G1342" i="1"/>
  <c r="G1350" i="1"/>
  <c r="D1223" i="1"/>
  <c r="G1223" i="1" s="1"/>
  <c r="E218" i="5"/>
  <c r="F13" i="6"/>
  <c r="C1408" i="1"/>
  <c r="F74" i="4"/>
  <c r="C70" i="1"/>
  <c r="H150" i="1"/>
  <c r="G150" i="1"/>
  <c r="F466" i="4"/>
  <c r="F491" i="4"/>
  <c r="D536" i="4"/>
  <c r="H588" i="1"/>
  <c r="G588" i="1"/>
  <c r="F607" i="4"/>
  <c r="F656" i="4"/>
  <c r="H16" i="1"/>
  <c r="G16" i="1"/>
  <c r="G59" i="1"/>
  <c r="G81" i="1"/>
  <c r="G87" i="1"/>
  <c r="G196" i="1"/>
  <c r="G219" i="1"/>
  <c r="G234" i="1"/>
  <c r="G305" i="1"/>
  <c r="H371" i="1"/>
  <c r="G371" i="1"/>
  <c r="H443" i="1"/>
  <c r="G460" i="1"/>
  <c r="G564" i="1"/>
  <c r="H564" i="1"/>
  <c r="G596" i="1"/>
  <c r="H693" i="1"/>
  <c r="G693" i="1"/>
  <c r="G811" i="1"/>
  <c r="H1111" i="1"/>
  <c r="G1111" i="1"/>
  <c r="H1462" i="1"/>
  <c r="G1462" i="1"/>
  <c r="E202" i="5"/>
  <c r="D1207" i="1"/>
  <c r="H1207" i="1" s="1"/>
  <c r="H13" i="1"/>
  <c r="G13" i="1"/>
  <c r="D49" i="4"/>
  <c r="E202" i="4"/>
  <c r="D198" i="1" s="1"/>
  <c r="F231" i="4"/>
  <c r="D230" i="4"/>
  <c r="D273" i="4"/>
  <c r="D431" i="4"/>
  <c r="E479" i="4"/>
  <c r="D473" i="1" s="1"/>
  <c r="H473" i="1" s="1"/>
  <c r="C486" i="1"/>
  <c r="F492" i="4"/>
  <c r="F523" i="4"/>
  <c r="E536" i="4"/>
  <c r="G36" i="1"/>
  <c r="G110" i="1"/>
  <c r="G124" i="1"/>
  <c r="G182" i="1"/>
  <c r="G189" i="1"/>
  <c r="D212" i="1"/>
  <c r="H212" i="1" s="1"/>
  <c r="C227" i="1"/>
  <c r="G257" i="1"/>
  <c r="G320" i="1"/>
  <c r="G357" i="1"/>
  <c r="G393" i="1"/>
  <c r="G499" i="1"/>
  <c r="H604" i="1"/>
  <c r="H626" i="1"/>
  <c r="G680" i="1"/>
  <c r="H686" i="1"/>
  <c r="G701" i="1"/>
  <c r="H701" i="1"/>
  <c r="G721" i="1"/>
  <c r="H721" i="1"/>
  <c r="H763" i="1"/>
  <c r="G763" i="1"/>
  <c r="H783" i="1"/>
  <c r="G783" i="1"/>
  <c r="G812" i="1"/>
  <c r="H812" i="1"/>
  <c r="H881" i="1"/>
  <c r="G881" i="1"/>
  <c r="H973" i="1"/>
  <c r="G973" i="1"/>
  <c r="G993" i="1"/>
  <c r="H1079" i="1"/>
  <c r="G1079" i="1"/>
  <c r="H1173" i="1"/>
  <c r="G1173" i="1"/>
  <c r="H1183" i="1"/>
  <c r="G1183" i="1"/>
  <c r="G1429" i="1"/>
  <c r="H1429" i="1"/>
  <c r="I1560" i="1"/>
  <c r="E49" i="4"/>
  <c r="D45" i="1" s="1"/>
  <c r="C103" i="1"/>
  <c r="F107" i="4"/>
  <c r="D106" i="4"/>
  <c r="E273" i="4"/>
  <c r="D269" i="1" s="1"/>
  <c r="F289" i="4"/>
  <c r="E431" i="4"/>
  <c r="F452" i="4"/>
  <c r="F594" i="4"/>
  <c r="G9" i="1"/>
  <c r="G44" i="1"/>
  <c r="C60" i="1"/>
  <c r="G139" i="1"/>
  <c r="G145" i="1"/>
  <c r="H197" i="1"/>
  <c r="G197" i="1"/>
  <c r="H235" i="1"/>
  <c r="G235" i="1"/>
  <c r="H266" i="1"/>
  <c r="G266" i="1"/>
  <c r="G312" i="1"/>
  <c r="H358" i="1"/>
  <c r="G358" i="1"/>
  <c r="H365" i="1"/>
  <c r="G365" i="1"/>
  <c r="G399" i="1"/>
  <c r="G408" i="1"/>
  <c r="C461" i="1"/>
  <c r="H468" i="1"/>
  <c r="G468" i="1"/>
  <c r="G549" i="1"/>
  <c r="H558" i="1"/>
  <c r="G558" i="1"/>
  <c r="G619" i="1"/>
  <c r="H627" i="1"/>
  <c r="G627" i="1"/>
  <c r="H687" i="1"/>
  <c r="G687" i="1"/>
  <c r="H797" i="1"/>
  <c r="H868" i="1"/>
  <c r="G868" i="1"/>
  <c r="H875" i="1"/>
  <c r="G875" i="1"/>
  <c r="G945" i="1"/>
  <c r="H945" i="1"/>
  <c r="G1049" i="1"/>
  <c r="H1243" i="1"/>
  <c r="G1243" i="1"/>
  <c r="G1421" i="1"/>
  <c r="H1421" i="1"/>
  <c r="G1447" i="1"/>
  <c r="H1476" i="1"/>
  <c r="G1476" i="1"/>
  <c r="F17" i="4"/>
  <c r="F170" i="4"/>
  <c r="D202" i="4"/>
  <c r="C199" i="1"/>
  <c r="F274" i="4"/>
  <c r="F437" i="4"/>
  <c r="C474" i="1"/>
  <c r="F480" i="4"/>
  <c r="F509" i="4"/>
  <c r="H37" i="1"/>
  <c r="G37" i="1"/>
  <c r="C125" i="1"/>
  <c r="D190" i="1"/>
  <c r="H321" i="1"/>
  <c r="G321" i="1"/>
  <c r="G342" i="1"/>
  <c r="G506" i="1"/>
  <c r="H521" i="1"/>
  <c r="H660" i="1"/>
  <c r="G660" i="1"/>
  <c r="G681" i="1"/>
  <c r="H681" i="1"/>
  <c r="G715" i="1"/>
  <c r="H798" i="1"/>
  <c r="G798" i="1"/>
  <c r="G805" i="1"/>
  <c r="H805" i="1"/>
  <c r="H938" i="1"/>
  <c r="G938" i="1"/>
  <c r="H1035" i="1"/>
  <c r="G1035" i="1"/>
  <c r="H1166" i="1"/>
  <c r="G1166" i="1"/>
  <c r="H1184" i="1"/>
  <c r="G1184" i="1"/>
  <c r="H1477" i="1"/>
  <c r="G1477" i="1"/>
  <c r="C1570" i="1"/>
  <c r="G586" i="1"/>
  <c r="C1034" i="1"/>
  <c r="F29" i="5"/>
  <c r="F58" i="4"/>
  <c r="F314" i="4"/>
  <c r="H195" i="1"/>
  <c r="G195" i="1"/>
  <c r="H232" i="1"/>
  <c r="G232" i="1"/>
  <c r="H657" i="1"/>
  <c r="H733" i="1"/>
  <c r="G733" i="1"/>
  <c r="H10" i="1"/>
  <c r="G10" i="1"/>
  <c r="H550" i="1"/>
  <c r="G550" i="1"/>
  <c r="H251" i="1"/>
  <c r="G251" i="1"/>
  <c r="H841" i="1"/>
  <c r="G841" i="1"/>
  <c r="G1414" i="1"/>
  <c r="H1414" i="1"/>
  <c r="G4" i="1"/>
  <c r="H46" i="1"/>
  <c r="G170" i="1"/>
  <c r="H290" i="1"/>
  <c r="G290" i="1"/>
  <c r="H771" i="1"/>
  <c r="G771" i="1"/>
  <c r="H1262" i="1"/>
  <c r="G1262" i="1"/>
  <c r="G1366" i="1"/>
  <c r="F426" i="4"/>
  <c r="E629" i="4"/>
  <c r="D623" i="1" s="1"/>
  <c r="H97" i="1"/>
  <c r="G97" i="1"/>
  <c r="G275" i="1"/>
  <c r="H373" i="1"/>
  <c r="D421" i="1"/>
  <c r="H421" i="1" s="1"/>
  <c r="H821" i="1"/>
  <c r="G821" i="1"/>
  <c r="G69" i="1"/>
  <c r="H69" i="1"/>
  <c r="G84" i="1"/>
  <c r="H401" i="1"/>
  <c r="H455" i="1"/>
  <c r="G455" i="1"/>
  <c r="G508" i="1"/>
  <c r="G1315" i="1"/>
  <c r="H1456" i="1"/>
  <c r="G1456" i="1"/>
  <c r="C35" i="1"/>
  <c r="F39" i="4"/>
  <c r="H105" i="1"/>
  <c r="H897" i="1"/>
  <c r="H1089" i="1"/>
  <c r="H1131" i="1"/>
  <c r="G1131" i="1"/>
  <c r="D1401" i="1"/>
  <c r="E5" i="6"/>
  <c r="C293" i="1"/>
  <c r="F297" i="4"/>
  <c r="H423" i="1"/>
  <c r="G423" i="1"/>
  <c r="F529" i="4"/>
  <c r="G19" i="1"/>
  <c r="G25" i="1"/>
  <c r="D32" i="1"/>
  <c r="G32" i="1" s="1"/>
  <c r="G77" i="1"/>
  <c r="H106" i="1"/>
  <c r="G106" i="1"/>
  <c r="G127" i="1"/>
  <c r="H134" i="1"/>
  <c r="G157" i="1"/>
  <c r="G171" i="1"/>
  <c r="G237" i="1"/>
  <c r="G254" i="1"/>
  <c r="H254" i="1"/>
  <c r="G284" i="1"/>
  <c r="H284" i="1"/>
  <c r="G324" i="1"/>
  <c r="H330" i="1"/>
  <c r="G345" i="1"/>
  <c r="G360" i="1"/>
  <c r="C479" i="1"/>
  <c r="H509" i="1"/>
  <c r="G509" i="1"/>
  <c r="G531" i="1"/>
  <c r="G576" i="1"/>
  <c r="H608" i="1"/>
  <c r="G608" i="1"/>
  <c r="H663" i="1"/>
  <c r="G663" i="1"/>
  <c r="H738" i="1"/>
  <c r="G738" i="1"/>
  <c r="H766" i="1"/>
  <c r="G766" i="1"/>
  <c r="H785" i="1"/>
  <c r="H877" i="1"/>
  <c r="H898" i="1"/>
  <c r="G898" i="1"/>
  <c r="G912" i="1"/>
  <c r="H976" i="1"/>
  <c r="G976" i="1"/>
  <c r="H1278" i="1"/>
  <c r="G1278" i="1"/>
  <c r="G1331" i="1"/>
  <c r="H872" i="1"/>
  <c r="G872" i="1"/>
  <c r="G1310" i="1"/>
  <c r="H1310" i="1"/>
  <c r="H57" i="1"/>
  <c r="G57" i="1"/>
  <c r="H1411" i="1"/>
  <c r="G1411" i="1"/>
  <c r="H174" i="1"/>
  <c r="G174" i="1"/>
  <c r="H1385" i="1"/>
  <c r="G1385" i="1"/>
  <c r="H104" i="1"/>
  <c r="G104" i="1"/>
  <c r="E308" i="4"/>
  <c r="G30" i="1"/>
  <c r="G67" i="1"/>
  <c r="H177" i="1"/>
  <c r="G177" i="1"/>
  <c r="H574" i="1"/>
  <c r="G574" i="1"/>
  <c r="G613" i="1"/>
  <c r="E140" i="4"/>
  <c r="D136" i="1" s="1"/>
  <c r="D137" i="1"/>
  <c r="C578" i="1"/>
  <c r="F584" i="4"/>
  <c r="G24" i="1"/>
  <c r="G155" i="1"/>
  <c r="H155" i="1"/>
  <c r="G244" i="1"/>
  <c r="G336" i="1"/>
  <c r="H751" i="1"/>
  <c r="G751" i="1"/>
  <c r="H828" i="1"/>
  <c r="G828" i="1"/>
  <c r="H1008" i="1"/>
  <c r="D309" i="4"/>
  <c r="H407" i="1"/>
  <c r="G407" i="1"/>
  <c r="H31" i="1"/>
  <c r="G31" i="1"/>
  <c r="H221" i="1"/>
  <c r="G260" i="1"/>
  <c r="G299" i="1"/>
  <c r="H430" i="1"/>
  <c r="H675" i="1"/>
  <c r="H925" i="1"/>
  <c r="G925" i="1"/>
  <c r="H1244" i="1"/>
  <c r="H61" i="1"/>
  <c r="H222" i="1"/>
  <c r="G222" i="1"/>
  <c r="H337" i="1"/>
  <c r="G337" i="1"/>
  <c r="H411" i="1"/>
  <c r="G411" i="1"/>
  <c r="G47" i="1"/>
  <c r="H403" i="1"/>
  <c r="G403" i="1"/>
  <c r="H647" i="1"/>
  <c r="G730" i="1"/>
  <c r="F401" i="4"/>
  <c r="C467" i="1"/>
  <c r="F473" i="4"/>
  <c r="D647" i="4"/>
  <c r="G62" i="1"/>
  <c r="G179" i="1"/>
  <c r="G201" i="1"/>
  <c r="G215" i="1"/>
  <c r="G246" i="1"/>
  <c r="H276" i="1"/>
  <c r="G300" i="1"/>
  <c r="G331" i="1"/>
  <c r="G354" i="1"/>
  <c r="H448" i="1"/>
  <c r="G448" i="1"/>
  <c r="G538" i="1"/>
  <c r="G593" i="1"/>
  <c r="G616" i="1"/>
  <c r="H677" i="1"/>
  <c r="G677" i="1"/>
  <c r="H718" i="1"/>
  <c r="G718" i="1"/>
  <c r="H746" i="1"/>
  <c r="G746" i="1"/>
  <c r="G891" i="1"/>
  <c r="H905" i="1"/>
  <c r="H1046" i="1"/>
  <c r="G1046" i="1"/>
  <c r="H1107" i="1"/>
  <c r="G1107" i="1"/>
  <c r="G1123" i="1"/>
  <c r="G1169" i="1"/>
  <c r="G1398" i="1"/>
  <c r="G1425" i="1"/>
  <c r="H1425" i="1"/>
  <c r="H14" i="1"/>
  <c r="G14" i="1"/>
  <c r="H441" i="1"/>
  <c r="G441" i="1"/>
  <c r="E43" i="4"/>
  <c r="D39" i="1" s="1"/>
  <c r="D40" i="1"/>
  <c r="G40" i="1" s="1"/>
  <c r="H27" i="1"/>
  <c r="G27" i="1"/>
  <c r="H362" i="1"/>
  <c r="G362" i="1"/>
  <c r="G187" i="1"/>
  <c r="H302" i="1"/>
  <c r="G302" i="1"/>
  <c r="H376" i="1"/>
  <c r="G415" i="1"/>
  <c r="H415" i="1"/>
  <c r="G473" i="1"/>
  <c r="G555" i="1"/>
  <c r="H555" i="1"/>
  <c r="G1334" i="1"/>
  <c r="H1334" i="1"/>
  <c r="H319" i="1"/>
  <c r="G319" i="1"/>
  <c r="H688" i="1"/>
  <c r="G688" i="1"/>
  <c r="H1353" i="1"/>
  <c r="G1353" i="1"/>
  <c r="C258" i="1"/>
  <c r="F262" i="4"/>
  <c r="H119" i="1"/>
  <c r="G119" i="1"/>
  <c r="G351" i="1"/>
  <c r="H351" i="1"/>
  <c r="H380" i="1"/>
  <c r="G380" i="1"/>
  <c r="G394" i="1"/>
  <c r="G757" i="1"/>
  <c r="G1360" i="1"/>
  <c r="D629" i="4"/>
  <c r="H112" i="1"/>
  <c r="G112" i="1"/>
  <c r="G146" i="1"/>
  <c r="H207" i="1"/>
  <c r="G207" i="1"/>
  <c r="G400" i="1"/>
  <c r="H988" i="1"/>
  <c r="G988" i="1"/>
  <c r="C491" i="1"/>
  <c r="F497" i="4"/>
  <c r="C39" i="1"/>
  <c r="G314" i="1"/>
  <c r="H454" i="1"/>
  <c r="G494" i="1"/>
  <c r="G544" i="1"/>
  <c r="H614" i="1"/>
  <c r="G614" i="1"/>
  <c r="G682" i="1"/>
  <c r="G911" i="1"/>
  <c r="H1009" i="1"/>
  <c r="G1009" i="1"/>
  <c r="C422" i="1"/>
  <c r="D648" i="4"/>
  <c r="F427" i="4"/>
  <c r="H523" i="1"/>
  <c r="G90" i="1"/>
  <c r="G164" i="1"/>
  <c r="C374" i="1"/>
  <c r="H560" i="1"/>
  <c r="G560" i="1"/>
  <c r="H954" i="1"/>
  <c r="G954" i="1"/>
  <c r="G1208" i="1"/>
  <c r="F457" i="4"/>
  <c r="H55" i="1"/>
  <c r="G55" i="1"/>
  <c r="G252" i="1"/>
  <c r="G438" i="1"/>
  <c r="F22" i="6"/>
  <c r="C1417" i="1"/>
  <c r="H233" i="1"/>
  <c r="G233" i="1"/>
  <c r="D82" i="4"/>
  <c r="H353" i="1"/>
  <c r="G353" i="1"/>
  <c r="E82" i="4"/>
  <c r="D78" i="1" s="1"/>
  <c r="F237" i="4"/>
  <c r="D373" i="4"/>
  <c r="F428" i="4"/>
  <c r="G6" i="1"/>
  <c r="G12" i="1"/>
  <c r="D79" i="1"/>
  <c r="G79" i="1" s="1"/>
  <c r="G85" i="1"/>
  <c r="G91" i="1"/>
  <c r="G165" i="1"/>
  <c r="G209" i="1"/>
  <c r="C270" i="1"/>
  <c r="H285" i="1"/>
  <c r="D309" i="1"/>
  <c r="G309" i="1" s="1"/>
  <c r="G471" i="1"/>
  <c r="H488" i="1"/>
  <c r="H496" i="1"/>
  <c r="G496" i="1"/>
  <c r="G546" i="1"/>
  <c r="G553" i="1"/>
  <c r="G585" i="1"/>
  <c r="G600" i="1"/>
  <c r="H780" i="1"/>
  <c r="G780" i="1"/>
  <c r="H850" i="1"/>
  <c r="G850" i="1"/>
  <c r="H906" i="1"/>
  <c r="G906" i="1"/>
  <c r="H941" i="1"/>
  <c r="G941" i="1"/>
  <c r="G948" i="1"/>
  <c r="H1030" i="1"/>
  <c r="H1084" i="1"/>
  <c r="G1084" i="1"/>
  <c r="G1116" i="1"/>
  <c r="H1141" i="1"/>
  <c r="G1141" i="1"/>
  <c r="H1177" i="1"/>
  <c r="G1177" i="1"/>
  <c r="H1435" i="1"/>
  <c r="G1435" i="1"/>
  <c r="H1014" i="1"/>
  <c r="G1014" i="1"/>
  <c r="H1061" i="1"/>
  <c r="G1061" i="1"/>
  <c r="D164" i="4"/>
  <c r="F165" i="4"/>
  <c r="H1272" i="1"/>
  <c r="G1272" i="1"/>
  <c r="H1418" i="1"/>
  <c r="G1418" i="1"/>
  <c r="G1593" i="1"/>
  <c r="H1593" i="1"/>
  <c r="F562" i="4"/>
  <c r="G615" i="1"/>
  <c r="H615" i="1"/>
  <c r="G122" i="1"/>
  <c r="G651" i="1"/>
  <c r="H651" i="1"/>
  <c r="H1015" i="1"/>
  <c r="G1015" i="1"/>
  <c r="H1118" i="1"/>
  <c r="G1118" i="1"/>
  <c r="H1241" i="1"/>
  <c r="G1241" i="1"/>
  <c r="G1363" i="1"/>
  <c r="H73" i="1"/>
  <c r="G73" i="1"/>
  <c r="H620" i="1"/>
  <c r="G620" i="1"/>
  <c r="H862" i="1"/>
  <c r="G862" i="1"/>
  <c r="H960" i="1"/>
  <c r="G960" i="1"/>
  <c r="G1374" i="1"/>
  <c r="H1374" i="1"/>
  <c r="H1448" i="1"/>
  <c r="G1448" i="1"/>
  <c r="F19" i="5"/>
  <c r="C1024" i="1"/>
  <c r="D140" i="4"/>
  <c r="C137" i="1"/>
  <c r="D571" i="4"/>
  <c r="D597" i="4"/>
  <c r="G329" i="1"/>
  <c r="H566" i="1"/>
  <c r="G566" i="1"/>
  <c r="H668" i="1"/>
  <c r="G668" i="1"/>
  <c r="G736" i="1"/>
  <c r="H736" i="1"/>
  <c r="F77" i="4"/>
  <c r="F189" i="4"/>
  <c r="G140" i="1"/>
  <c r="G191" i="1"/>
  <c r="H191" i="1"/>
  <c r="G559" i="1"/>
  <c r="G695" i="1"/>
  <c r="H695" i="1"/>
  <c r="H918" i="1"/>
  <c r="G918" i="1"/>
  <c r="H995" i="1"/>
  <c r="G1137" i="1"/>
  <c r="G1153" i="1"/>
  <c r="H1269" i="1"/>
  <c r="G1269" i="1"/>
  <c r="G1432" i="1"/>
  <c r="H218" i="1"/>
  <c r="G218" i="1"/>
  <c r="F278" i="4"/>
  <c r="C274" i="1"/>
  <c r="G200" i="1"/>
  <c r="G446" i="1"/>
  <c r="H996" i="1"/>
  <c r="G996" i="1"/>
  <c r="G1407" i="1"/>
  <c r="G1631" i="1"/>
  <c r="H1631" i="1"/>
  <c r="D153" i="4"/>
  <c r="C156" i="1"/>
  <c r="F160" i="4"/>
  <c r="C551" i="1"/>
  <c r="F557" i="4"/>
  <c r="H245" i="1"/>
  <c r="G245" i="1"/>
  <c r="H367" i="1"/>
  <c r="G367" i="1"/>
  <c r="C431" i="1"/>
  <c r="G478" i="1"/>
  <c r="G514" i="1"/>
  <c r="C630" i="1"/>
  <c r="H662" i="1"/>
  <c r="G662" i="1"/>
  <c r="H1307" i="1"/>
  <c r="G1307" i="1"/>
  <c r="G1587" i="1"/>
  <c r="H1587" i="1"/>
  <c r="F7" i="4"/>
  <c r="D156" i="1"/>
  <c r="E153" i="4"/>
  <c r="F412" i="4"/>
  <c r="C536" i="1"/>
  <c r="F542" i="4"/>
  <c r="H315" i="1"/>
  <c r="G315" i="1"/>
  <c r="D431" i="1"/>
  <c r="H683" i="1"/>
  <c r="G683" i="1"/>
  <c r="H745" i="1"/>
  <c r="G745" i="1"/>
  <c r="G815" i="1"/>
  <c r="H815" i="1"/>
  <c r="H1209" i="1"/>
  <c r="G1209" i="1"/>
  <c r="H1457" i="1"/>
  <c r="G1457" i="1"/>
  <c r="F39" i="6"/>
  <c r="D35" i="6"/>
  <c r="C1434" i="1"/>
  <c r="F83" i="4"/>
  <c r="E164" i="4"/>
  <c r="D160" i="1" s="1"/>
  <c r="F178" i="4"/>
  <c r="F358" i="4"/>
  <c r="D583" i="1"/>
  <c r="H583" i="1" s="1"/>
  <c r="E584" i="4"/>
  <c r="D578" i="1" s="1"/>
  <c r="H159" i="1"/>
  <c r="G239" i="1"/>
  <c r="H247" i="1"/>
  <c r="G247" i="1"/>
  <c r="G262" i="1"/>
  <c r="D270" i="1"/>
  <c r="H332" i="1"/>
  <c r="C383" i="1"/>
  <c r="G489" i="1"/>
  <c r="G539" i="1"/>
  <c r="H594" i="1"/>
  <c r="G594" i="1"/>
  <c r="G670" i="1"/>
  <c r="H698" i="1"/>
  <c r="G698" i="1"/>
  <c r="H760" i="1"/>
  <c r="G760" i="1"/>
  <c r="H858" i="1"/>
  <c r="G858" i="1"/>
  <c r="G871" i="1"/>
  <c r="G1076" i="1"/>
  <c r="H1156" i="1"/>
  <c r="G1156" i="1"/>
  <c r="G1324" i="1"/>
  <c r="H1324" i="1"/>
  <c r="H1426" i="1"/>
  <c r="G1451" i="1"/>
  <c r="D218" i="1"/>
  <c r="E221" i="4"/>
  <c r="D217" i="1" s="1"/>
  <c r="G217" i="1" s="1"/>
  <c r="D422" i="1"/>
  <c r="E648" i="4"/>
  <c r="D642" i="1" s="1"/>
  <c r="G356" i="1"/>
  <c r="H369" i="1"/>
  <c r="G369" i="1"/>
  <c r="G501" i="1"/>
  <c r="H501" i="1"/>
  <c r="H632" i="1"/>
  <c r="G632" i="1"/>
  <c r="H758" i="1"/>
  <c r="G758" i="1"/>
  <c r="H866" i="1"/>
  <c r="G866" i="1"/>
  <c r="H913" i="1"/>
  <c r="G913" i="1"/>
  <c r="G1288" i="1"/>
  <c r="H1288" i="1"/>
  <c r="G1369" i="1"/>
  <c r="H1369" i="1"/>
  <c r="H1240" i="1"/>
  <c r="G1240" i="1"/>
  <c r="D321" i="4"/>
  <c r="C434" i="1"/>
  <c r="F440" i="4"/>
  <c r="H92" i="1"/>
  <c r="H117" i="1"/>
  <c r="H147" i="1"/>
  <c r="H172" i="1"/>
  <c r="H202" i="1"/>
  <c r="C265" i="1"/>
  <c r="C350" i="1"/>
  <c r="H363" i="1"/>
  <c r="H389" i="1"/>
  <c r="H409" i="1"/>
  <c r="G409" i="1"/>
  <c r="C439" i="1"/>
  <c r="C520" i="1"/>
  <c r="C526" i="1"/>
  <c r="G571" i="1"/>
  <c r="H571" i="1"/>
  <c r="G752" i="1"/>
  <c r="H792" i="1"/>
  <c r="H833" i="1"/>
  <c r="G833" i="1"/>
  <c r="H846" i="1"/>
  <c r="G846" i="1"/>
  <c r="H853" i="1"/>
  <c r="G853" i="1"/>
  <c r="H860" i="1"/>
  <c r="G860" i="1"/>
  <c r="H893" i="1"/>
  <c r="G893" i="1"/>
  <c r="H907" i="1"/>
  <c r="G907" i="1"/>
  <c r="H1092" i="1"/>
  <c r="G1092" i="1"/>
  <c r="G1117" i="1"/>
  <c r="H1139" i="1"/>
  <c r="H1176" i="1"/>
  <c r="H1229" i="1"/>
  <c r="H1392" i="1"/>
  <c r="D218" i="5"/>
  <c r="H1050" i="1"/>
  <c r="G1050" i="1"/>
  <c r="D125" i="4"/>
  <c r="C279" i="1"/>
  <c r="H391" i="1"/>
  <c r="G391" i="1"/>
  <c r="G428" i="1"/>
  <c r="H428" i="1"/>
  <c r="H748" i="1"/>
  <c r="G748" i="1"/>
  <c r="G822" i="1"/>
  <c r="G915" i="1"/>
  <c r="H1143" i="1"/>
  <c r="G1143" i="1"/>
  <c r="H1201" i="1"/>
  <c r="H1351" i="1"/>
  <c r="G1351" i="1"/>
  <c r="H1372" i="1"/>
  <c r="G1372" i="1"/>
  <c r="G1419" i="1"/>
  <c r="H1419" i="1"/>
  <c r="E70" i="5"/>
  <c r="D1076" i="1"/>
  <c r="H1076" i="1" s="1"/>
  <c r="C1112" i="1"/>
  <c r="F107" i="5"/>
  <c r="H728" i="1"/>
  <c r="G728" i="1"/>
  <c r="E125" i="4"/>
  <c r="D121" i="1" s="1"/>
  <c r="F609" i="4"/>
  <c r="G34" i="1"/>
  <c r="H52" i="1"/>
  <c r="G82" i="1"/>
  <c r="G100" i="1"/>
  <c r="G131" i="1"/>
  <c r="G180" i="1"/>
  <c r="H192" i="1"/>
  <c r="G210" i="1"/>
  <c r="G229" i="1"/>
  <c r="H242" i="1"/>
  <c r="H267" i="1"/>
  <c r="G327" i="1"/>
  <c r="H352" i="1"/>
  <c r="G378" i="1"/>
  <c r="G476" i="1"/>
  <c r="G541" i="1"/>
  <c r="H581" i="1"/>
  <c r="G628" i="1"/>
  <c r="G710" i="1"/>
  <c r="H741" i="1"/>
  <c r="H816" i="1"/>
  <c r="G816" i="1"/>
  <c r="H903" i="1"/>
  <c r="G903" i="1"/>
  <c r="H970" i="1"/>
  <c r="G970" i="1"/>
  <c r="G1043" i="1"/>
  <c r="G1064" i="1"/>
  <c r="H1128" i="1"/>
  <c r="G1128" i="1"/>
  <c r="H1202" i="1"/>
  <c r="G1202" i="1"/>
  <c r="H1328" i="1"/>
  <c r="G1328" i="1"/>
  <c r="H801" i="1"/>
  <c r="G801" i="1"/>
  <c r="D1570" i="1"/>
  <c r="H108" i="1"/>
  <c r="G108" i="1"/>
  <c r="F126" i="4"/>
  <c r="C592" i="1"/>
  <c r="H372" i="1"/>
  <c r="G372" i="1"/>
  <c r="H742" i="1"/>
  <c r="G742" i="1"/>
  <c r="H788" i="1"/>
  <c r="G788" i="1"/>
  <c r="H856" i="1"/>
  <c r="G856" i="1"/>
  <c r="H1065" i="1"/>
  <c r="G1065" i="1"/>
  <c r="H1081" i="1"/>
  <c r="H1105" i="1"/>
  <c r="G1105" i="1"/>
  <c r="H658" i="1"/>
  <c r="G658" i="1"/>
  <c r="H703" i="1"/>
  <c r="G703" i="1"/>
  <c r="H848" i="1"/>
  <c r="G848" i="1"/>
  <c r="H928" i="1"/>
  <c r="G928" i="1"/>
  <c r="H969" i="1"/>
  <c r="G969" i="1"/>
  <c r="H1028" i="1"/>
  <c r="G1028" i="1"/>
  <c r="G1096" i="1"/>
  <c r="H1096" i="1"/>
  <c r="H1134" i="1"/>
  <c r="G1134" i="1"/>
  <c r="H1224" i="1"/>
  <c r="G1224" i="1"/>
  <c r="H1371" i="1"/>
  <c r="G1371" i="1"/>
  <c r="G1651" i="1"/>
  <c r="H1651" i="1"/>
  <c r="H238" i="1"/>
  <c r="G238" i="1"/>
  <c r="F432" i="4"/>
  <c r="F585" i="4"/>
  <c r="D592" i="1"/>
  <c r="E597" i="4"/>
  <c r="D591" i="1" s="1"/>
  <c r="G52" i="1"/>
  <c r="H132" i="1"/>
  <c r="G192" i="1"/>
  <c r="G242" i="1"/>
  <c r="G267" i="1"/>
  <c r="G352" i="1"/>
  <c r="H653" i="1"/>
  <c r="G653" i="1"/>
  <c r="G691" i="1"/>
  <c r="H810" i="1"/>
  <c r="H836" i="1"/>
  <c r="H883" i="1"/>
  <c r="G883" i="1"/>
  <c r="H1082" i="1"/>
  <c r="G1082" i="1"/>
  <c r="G1203" i="1"/>
  <c r="H1203" i="1"/>
  <c r="H1247" i="1"/>
  <c r="G1247" i="1"/>
  <c r="G1388" i="1"/>
  <c r="H1388" i="1"/>
  <c r="C1449" i="1"/>
  <c r="F54" i="6"/>
  <c r="H1090" i="1"/>
  <c r="G1090" i="1"/>
  <c r="H1154" i="1"/>
  <c r="G1154" i="1"/>
  <c r="G1441" i="1"/>
  <c r="H1441" i="1"/>
  <c r="D88" i="5"/>
  <c r="F89" i="5"/>
  <c r="D1280" i="1"/>
  <c r="E273" i="5"/>
  <c r="D1277" i="1" s="1"/>
  <c r="G676" i="1"/>
  <c r="H723" i="1"/>
  <c r="G723" i="1"/>
  <c r="H753" i="1"/>
  <c r="G753" i="1"/>
  <c r="H772" i="1"/>
  <c r="G772" i="1"/>
  <c r="H791" i="1"/>
  <c r="H842" i="1"/>
  <c r="H1098" i="1"/>
  <c r="G1098" i="1"/>
  <c r="H1119" i="1"/>
  <c r="G1119" i="1"/>
  <c r="H1287" i="1"/>
  <c r="G1287" i="1"/>
  <c r="G1309" i="1"/>
  <c r="H1309" i="1"/>
  <c r="H1336" i="1"/>
  <c r="G1378" i="1"/>
  <c r="G1464" i="1"/>
  <c r="C1299" i="1"/>
  <c r="F295" i="5"/>
  <c r="H713" i="1"/>
  <c r="G713" i="1"/>
  <c r="H678" i="1"/>
  <c r="G678" i="1"/>
  <c r="H768" i="1"/>
  <c r="G768" i="1"/>
  <c r="H793" i="1"/>
  <c r="G793" i="1"/>
  <c r="H888" i="1"/>
  <c r="G888" i="1"/>
  <c r="G932" i="1"/>
  <c r="H1059" i="1"/>
  <c r="G1059" i="1"/>
  <c r="H1072" i="1"/>
  <c r="G1072" i="1"/>
  <c r="H1290" i="1"/>
  <c r="G1290" i="1"/>
  <c r="G1318" i="1"/>
  <c r="H1347" i="1"/>
  <c r="G1347" i="1"/>
  <c r="H1381" i="1"/>
  <c r="G1381" i="1"/>
  <c r="H1445" i="1"/>
  <c r="G1445" i="1"/>
  <c r="C1538" i="1"/>
  <c r="G1613" i="1"/>
  <c r="H1613" i="1"/>
  <c r="H1100" i="1"/>
  <c r="G1100" i="1"/>
  <c r="C1018" i="1"/>
  <c r="D12" i="5"/>
  <c r="G1607" i="1"/>
  <c r="H1607" i="1"/>
  <c r="G1557" i="1"/>
  <c r="H1557" i="1"/>
  <c r="J1557" i="1"/>
  <c r="G445" i="1"/>
  <c r="G456" i="1"/>
  <c r="G545" i="1"/>
  <c r="G606" i="1"/>
  <c r="G635" i="1"/>
  <c r="H666" i="1"/>
  <c r="G672" i="1"/>
  <c r="G696" i="1"/>
  <c r="G725" i="1"/>
  <c r="H743" i="1"/>
  <c r="G743" i="1"/>
  <c r="G786" i="1"/>
  <c r="G806" i="1"/>
  <c r="H813" i="1"/>
  <c r="G813" i="1"/>
  <c r="H825" i="1"/>
  <c r="G825" i="1"/>
  <c r="H838" i="1"/>
  <c r="G838" i="1"/>
  <c r="H901" i="1"/>
  <c r="G901" i="1"/>
  <c r="H946" i="1"/>
  <c r="H958" i="1"/>
  <c r="H971" i="1"/>
  <c r="G971" i="1"/>
  <c r="G990" i="1"/>
  <c r="G1026" i="1"/>
  <c r="H1101" i="1"/>
  <c r="G1101" i="1"/>
  <c r="G1164" i="1"/>
  <c r="G1186" i="1"/>
  <c r="H1199" i="1"/>
  <c r="H1248" i="1"/>
  <c r="G1248" i="1"/>
  <c r="G1256" i="1"/>
  <c r="H1264" i="1"/>
  <c r="G1325" i="1"/>
  <c r="H1325" i="1"/>
  <c r="H1404" i="1"/>
  <c r="F13" i="5"/>
  <c r="D1538" i="1"/>
  <c r="E5" i="7"/>
  <c r="H863" i="1"/>
  <c r="G863" i="1"/>
  <c r="G1458" i="1"/>
  <c r="H1458" i="1"/>
  <c r="H597" i="1"/>
  <c r="G597" i="1"/>
  <c r="G8" i="1"/>
  <c r="G18" i="1"/>
  <c r="G23" i="1"/>
  <c r="G28" i="1"/>
  <c r="G33" i="1"/>
  <c r="G38" i="1"/>
  <c r="G43" i="1"/>
  <c r="G48" i="1"/>
  <c r="G53" i="1"/>
  <c r="G58" i="1"/>
  <c r="G63" i="1"/>
  <c r="G68" i="1"/>
  <c r="G83" i="1"/>
  <c r="G88" i="1"/>
  <c r="G93" i="1"/>
  <c r="G98" i="1"/>
  <c r="G113" i="1"/>
  <c r="G118" i="1"/>
  <c r="G123" i="1"/>
  <c r="G128" i="1"/>
  <c r="G133" i="1"/>
  <c r="G138" i="1"/>
  <c r="G143" i="1"/>
  <c r="G153" i="1"/>
  <c r="G158" i="1"/>
  <c r="G163" i="1"/>
  <c r="G168" i="1"/>
  <c r="G173" i="1"/>
  <c r="G178" i="1"/>
  <c r="G183" i="1"/>
  <c r="G188" i="1"/>
  <c r="G193" i="1"/>
  <c r="G203" i="1"/>
  <c r="G208" i="1"/>
  <c r="G213" i="1"/>
  <c r="G223" i="1"/>
  <c r="G228" i="1"/>
  <c r="G243" i="1"/>
  <c r="G248" i="1"/>
  <c r="G263" i="1"/>
  <c r="G268" i="1"/>
  <c r="G273" i="1"/>
  <c r="G278" i="1"/>
  <c r="G283" i="1"/>
  <c r="G288" i="1"/>
  <c r="G298" i="1"/>
  <c r="G308" i="1"/>
  <c r="G313" i="1"/>
  <c r="G318" i="1"/>
  <c r="G323" i="1"/>
  <c r="G328" i="1"/>
  <c r="G333" i="1"/>
  <c r="G338" i="1"/>
  <c r="G343" i="1"/>
  <c r="G348" i="1"/>
  <c r="G364" i="1"/>
  <c r="G375" i="1"/>
  <c r="G386" i="1"/>
  <c r="H708" i="1"/>
  <c r="G708" i="1"/>
  <c r="H807" i="1"/>
  <c r="G807" i="1"/>
  <c r="H933" i="1"/>
  <c r="G933" i="1"/>
  <c r="G1053" i="1"/>
  <c r="G1066" i="1"/>
  <c r="H1073" i="1"/>
  <c r="G1073" i="1"/>
  <c r="G1081" i="1"/>
  <c r="G1087" i="1"/>
  <c r="G1144" i="1"/>
  <c r="H1144" i="1"/>
  <c r="H1382" i="1"/>
  <c r="G1382" i="1"/>
  <c r="H1390" i="1"/>
  <c r="G1390" i="1"/>
  <c r="H1405" i="1"/>
  <c r="G1405" i="1"/>
  <c r="H1437" i="1"/>
  <c r="G1437" i="1"/>
  <c r="C1489" i="1"/>
  <c r="D89" i="6"/>
  <c r="G1539" i="1"/>
  <c r="H1539" i="1"/>
  <c r="H482" i="1"/>
  <c r="G482" i="1"/>
  <c r="F514" i="4"/>
  <c r="F630" i="4"/>
  <c r="H673" i="1"/>
  <c r="G673" i="1"/>
  <c r="H696" i="1"/>
  <c r="G726" i="1"/>
  <c r="H940" i="1"/>
  <c r="G946" i="1"/>
  <c r="H991" i="1"/>
  <c r="G991" i="1"/>
  <c r="H1021" i="1"/>
  <c r="C1094" i="1"/>
  <c r="H1164" i="1"/>
  <c r="G1199" i="1"/>
  <c r="G1264" i="1"/>
  <c r="G1284" i="1"/>
  <c r="H1304" i="1"/>
  <c r="F135" i="5"/>
  <c r="C1140" i="1"/>
  <c r="D51" i="8"/>
  <c r="C1627" i="1" s="1"/>
  <c r="C1633" i="1"/>
  <c r="H776" i="1"/>
  <c r="H823" i="1"/>
  <c r="G823" i="1"/>
  <c r="H876" i="1"/>
  <c r="H923" i="1"/>
  <c r="G923" i="1"/>
  <c r="H959" i="1"/>
  <c r="G1106" i="1"/>
  <c r="H1132" i="1"/>
  <c r="G1132" i="1"/>
  <c r="H1146" i="1"/>
  <c r="H1152" i="1"/>
  <c r="G1152" i="1"/>
  <c r="G1171" i="1"/>
  <c r="H1171" i="1"/>
  <c r="H1192" i="1"/>
  <c r="H1337" i="1"/>
  <c r="H1427" i="1"/>
  <c r="G1427" i="1"/>
  <c r="C1040" i="1"/>
  <c r="F35" i="5"/>
  <c r="H778" i="1"/>
  <c r="G778" i="1"/>
  <c r="H831" i="1"/>
  <c r="H878" i="1"/>
  <c r="G878" i="1"/>
  <c r="H1108" i="1"/>
  <c r="G1108" i="1"/>
  <c r="G1148" i="1"/>
  <c r="H1340" i="1"/>
  <c r="G1340" i="1"/>
  <c r="E88" i="5"/>
  <c r="D1093" i="1" s="1"/>
  <c r="D1509" i="1"/>
  <c r="C1524" i="1"/>
  <c r="F129" i="6"/>
  <c r="H843" i="1"/>
  <c r="G843" i="1"/>
  <c r="H896" i="1"/>
  <c r="H943" i="1"/>
  <c r="H949" i="1"/>
  <c r="G949" i="1"/>
  <c r="G1003" i="1"/>
  <c r="H1010" i="1"/>
  <c r="G1010" i="1"/>
  <c r="H1019" i="1"/>
  <c r="H1102" i="1"/>
  <c r="H1148" i="1"/>
  <c r="G1182" i="1"/>
  <c r="H1232" i="1"/>
  <c r="G1232" i="1"/>
  <c r="H1313" i="1"/>
  <c r="H1386" i="1"/>
  <c r="H1423" i="1"/>
  <c r="G382" i="1"/>
  <c r="G387" i="1"/>
  <c r="G392" i="1"/>
  <c r="G397" i="1"/>
  <c r="G427" i="1"/>
  <c r="G432" i="1"/>
  <c r="G437" i="1"/>
  <c r="G442" i="1"/>
  <c r="G447" i="1"/>
  <c r="G452" i="1"/>
  <c r="G457" i="1"/>
  <c r="G462" i="1"/>
  <c r="G472" i="1"/>
  <c r="G477" i="1"/>
  <c r="G790" i="1"/>
  <c r="H808" i="1"/>
  <c r="G808" i="1"/>
  <c r="G831" i="1"/>
  <c r="G837" i="1"/>
  <c r="H908" i="1"/>
  <c r="G908" i="1"/>
  <c r="G931" i="1"/>
  <c r="G937" i="1"/>
  <c r="G979" i="1"/>
  <c r="H1167" i="1"/>
  <c r="G1167" i="1"/>
  <c r="G1207" i="1"/>
  <c r="H1239" i="1"/>
  <c r="G1239" i="1"/>
  <c r="H1292" i="1"/>
  <c r="H1438" i="1"/>
  <c r="H1459" i="1"/>
  <c r="G1459" i="1"/>
  <c r="C1494" i="1"/>
  <c r="F99" i="6"/>
  <c r="H773" i="1"/>
  <c r="G773" i="1"/>
  <c r="G796" i="1"/>
  <c r="H826" i="1"/>
  <c r="H873" i="1"/>
  <c r="G873" i="1"/>
  <c r="G896" i="1"/>
  <c r="H926" i="1"/>
  <c r="G943" i="1"/>
  <c r="H956" i="1"/>
  <c r="H980" i="1"/>
  <c r="H1004" i="1"/>
  <c r="G1019" i="1"/>
  <c r="G1102" i="1"/>
  <c r="H1142" i="1"/>
  <c r="H1182" i="1"/>
  <c r="H1189" i="1"/>
  <c r="H1233" i="1"/>
  <c r="G1233" i="1"/>
  <c r="H1293" i="1"/>
  <c r="G1293" i="1"/>
  <c r="H1306" i="1"/>
  <c r="G1313" i="1"/>
  <c r="H1348" i="1"/>
  <c r="G1348" i="1"/>
  <c r="G1373" i="1"/>
  <c r="H1395" i="1"/>
  <c r="G1395" i="1"/>
  <c r="H1416" i="1"/>
  <c r="G1423" i="1"/>
  <c r="H1439" i="1"/>
  <c r="G1439" i="1"/>
  <c r="D1148" i="1"/>
  <c r="E135" i="5"/>
  <c r="D1140" i="1" s="1"/>
  <c r="H964" i="1"/>
  <c r="H1054" i="1"/>
  <c r="H1077" i="1"/>
  <c r="G1077" i="1"/>
  <c r="H1237" i="1"/>
  <c r="G1237" i="1"/>
  <c r="H1305" i="1"/>
  <c r="G1305" i="1"/>
  <c r="F276" i="5"/>
  <c r="C1280" i="1"/>
  <c r="D273" i="5"/>
  <c r="G1663" i="1"/>
  <c r="H1663" i="1"/>
  <c r="H1114" i="1"/>
  <c r="G1114" i="1"/>
  <c r="H1221" i="1"/>
  <c r="G1221" i="1"/>
  <c r="H944" i="1"/>
  <c r="H994" i="1"/>
  <c r="H1103" i="1"/>
  <c r="G1246" i="1"/>
  <c r="G1314" i="1"/>
  <c r="H1314" i="1"/>
  <c r="G1389" i="1"/>
  <c r="H1442" i="1"/>
  <c r="G1442" i="1"/>
  <c r="C1255" i="1"/>
  <c r="G1517" i="1"/>
  <c r="H1517" i="1"/>
  <c r="G955" i="1"/>
  <c r="G966" i="1"/>
  <c r="G1005" i="1"/>
  <c r="G1045" i="1"/>
  <c r="G1056" i="1"/>
  <c r="G1085" i="1"/>
  <c r="G1127" i="1"/>
  <c r="G1162" i="1"/>
  <c r="G1181" i="1"/>
  <c r="G1187" i="1"/>
  <c r="G1198" i="1"/>
  <c r="G1252" i="1"/>
  <c r="G1259" i="1"/>
  <c r="G1295" i="1"/>
  <c r="H1320" i="1"/>
  <c r="G1326" i="1"/>
  <c r="G1345" i="1"/>
  <c r="H1352" i="1"/>
  <c r="G1352" i="1"/>
  <c r="G1402" i="1"/>
  <c r="G1474" i="1"/>
  <c r="D1255" i="1"/>
  <c r="G944" i="1"/>
  <c r="H989" i="1"/>
  <c r="G994" i="1"/>
  <c r="H1029" i="1"/>
  <c r="H1080" i="1"/>
  <c r="G1080" i="1"/>
  <c r="G1103" i="1"/>
  <c r="G1138" i="1"/>
  <c r="H1157" i="1"/>
  <c r="G1157" i="1"/>
  <c r="H1216" i="1"/>
  <c r="G1216" i="1"/>
  <c r="H1246" i="1"/>
  <c r="G1296" i="1"/>
  <c r="H1339" i="1"/>
  <c r="H1389" i="1"/>
  <c r="H1469" i="1"/>
  <c r="F251" i="5"/>
  <c r="F122" i="6"/>
  <c r="C1603" i="1"/>
  <c r="D25" i="8"/>
  <c r="C1601" i="1" s="1"/>
  <c r="H1070" i="1"/>
  <c r="H1332" i="1"/>
  <c r="G1332" i="1"/>
  <c r="G1338" i="1"/>
  <c r="G1367" i="1"/>
  <c r="G1409" i="1"/>
  <c r="H1409" i="1"/>
  <c r="D1489" i="1"/>
  <c r="E89" i="6"/>
  <c r="D1484" i="1" s="1"/>
  <c r="I1580" i="1"/>
  <c r="C1510" i="1"/>
  <c r="D114" i="6"/>
  <c r="F115" i="6"/>
  <c r="H1311" i="1"/>
  <c r="G1311" i="1"/>
  <c r="F120" i="5"/>
  <c r="D119" i="5"/>
  <c r="C1125" i="1"/>
  <c r="G1424" i="1"/>
  <c r="C1431" i="1"/>
  <c r="F36" i="6"/>
  <c r="G1294" i="1"/>
  <c r="G1329" i="1"/>
  <c r="H1346" i="1"/>
  <c r="G1358" i="1"/>
  <c r="G1393" i="1"/>
  <c r="H1406" i="1"/>
  <c r="G1406" i="1"/>
  <c r="H1443" i="1"/>
  <c r="G1443" i="1"/>
  <c r="D69" i="5"/>
  <c r="D5" i="6"/>
  <c r="C1401" i="1"/>
  <c r="E35" i="6"/>
  <c r="G1658" i="1"/>
  <c r="H1658" i="1"/>
  <c r="G1399" i="1"/>
  <c r="H1452" i="1"/>
  <c r="G1594" i="1"/>
  <c r="H1594" i="1"/>
  <c r="G1364" i="1"/>
  <c r="H1454" i="1"/>
  <c r="G1638" i="1"/>
  <c r="H1638" i="1"/>
  <c r="G1359" i="1"/>
  <c r="D254" i="5"/>
  <c r="F255" i="5"/>
  <c r="C1525" i="1"/>
  <c r="F130" i="6"/>
  <c r="C1555" i="1"/>
  <c r="D22" i="7"/>
  <c r="D5" i="7" s="1"/>
  <c r="G1643" i="1"/>
  <c r="H1643" i="1"/>
  <c r="G1596" i="1"/>
  <c r="H1596" i="1"/>
  <c r="G1565" i="1"/>
  <c r="H1565" i="1"/>
  <c r="J1565" i="1"/>
  <c r="F177" i="5"/>
  <c r="D1555" i="1"/>
  <c r="E22" i="7"/>
  <c r="G1648" i="1"/>
  <c r="H1648" i="1"/>
  <c r="G1616" i="1"/>
  <c r="H1616" i="1"/>
  <c r="I1577" i="1"/>
  <c r="G1349" i="1"/>
  <c r="H1359" i="1"/>
  <c r="H1444" i="1"/>
  <c r="G1562" i="1"/>
  <c r="H1562" i="1"/>
  <c r="F66" i="6"/>
  <c r="C1461" i="1"/>
  <c r="G1668" i="1"/>
  <c r="H1668" i="1"/>
  <c r="H1559" i="1"/>
  <c r="I1559" i="1" s="1"/>
  <c r="J1559" i="1"/>
  <c r="G1576" i="1"/>
  <c r="H1576" i="1"/>
  <c r="I1578" i="1"/>
  <c r="G1545" i="1"/>
  <c r="G1671" i="1"/>
  <c r="H1671" i="1"/>
  <c r="H1566" i="1"/>
  <c r="I1566" i="1" s="1"/>
  <c r="J1566" i="1"/>
  <c r="G1558" i="1"/>
  <c r="H1558" i="1"/>
  <c r="J1558" i="1"/>
  <c r="G1611" i="1"/>
  <c r="H1611" i="1"/>
  <c r="H1577" i="1"/>
  <c r="J1577" i="1"/>
  <c r="G1564" i="1"/>
  <c r="H1564" i="1"/>
  <c r="J1564" i="1"/>
  <c r="G1556" i="1"/>
  <c r="H1556" i="1"/>
  <c r="J1556" i="1"/>
  <c r="G1591" i="1"/>
  <c r="H1591" i="1"/>
  <c r="G1571" i="1"/>
  <c r="H1571" i="1"/>
  <c r="G1667" i="1"/>
  <c r="H1667" i="1"/>
  <c r="G1563" i="1"/>
  <c r="H1563" i="1"/>
  <c r="J1563" i="1"/>
  <c r="G1485" i="1"/>
  <c r="H1485" i="1"/>
  <c r="G1513" i="1"/>
  <c r="H1513" i="1"/>
  <c r="G1546" i="1"/>
  <c r="H1546" i="1"/>
  <c r="J1546" i="1"/>
  <c r="G1647" i="1"/>
  <c r="H1647" i="1"/>
  <c r="D45" i="8"/>
  <c r="C1622" i="1"/>
  <c r="G1676" i="1"/>
  <c r="H1676" i="1"/>
  <c r="G1609" i="1"/>
  <c r="G1656" i="1"/>
  <c r="H1656" i="1"/>
  <c r="I1561" i="1"/>
  <c r="G1553" i="1"/>
  <c r="H1553" i="1"/>
  <c r="J1553" i="1"/>
  <c r="G1502" i="1"/>
  <c r="H1502" i="1"/>
  <c r="G1628" i="1"/>
  <c r="H1628" i="1"/>
  <c r="G1636" i="1"/>
  <c r="H1636" i="1"/>
  <c r="H1534" i="1"/>
  <c r="H1529" i="1"/>
  <c r="H1519" i="1"/>
  <c r="H1514" i="1"/>
  <c r="H1504" i="1"/>
  <c r="H1499" i="1"/>
  <c r="H1545" i="1"/>
  <c r="J1579" i="1"/>
  <c r="J1572" i="1"/>
  <c r="J1568" i="1"/>
  <c r="J1561" i="1"/>
  <c r="J1547" i="1"/>
  <c r="C1537" i="1" l="1"/>
  <c r="H1140" i="1"/>
  <c r="G1140" i="1"/>
  <c r="C78" i="1"/>
  <c r="F82" i="4"/>
  <c r="C1017" i="1"/>
  <c r="D7" i="5"/>
  <c r="F12" i="5"/>
  <c r="G3" i="1"/>
  <c r="G1417" i="1"/>
  <c r="H1417" i="1"/>
  <c r="D44" i="8"/>
  <c r="H474" i="1"/>
  <c r="G474" i="1"/>
  <c r="H1112" i="1"/>
  <c r="G1112" i="1"/>
  <c r="H32" i="1"/>
  <c r="I1556" i="1"/>
  <c r="E250" i="5"/>
  <c r="C1484" i="1"/>
  <c r="F89" i="6"/>
  <c r="F125" i="4"/>
  <c r="C121" i="1"/>
  <c r="H270" i="1"/>
  <c r="G270" i="1"/>
  <c r="D530" i="1"/>
  <c r="E535" i="4"/>
  <c r="H116" i="1"/>
  <c r="G116" i="1"/>
  <c r="I1545" i="1"/>
  <c r="G1094" i="1"/>
  <c r="H1094" i="1"/>
  <c r="G1489" i="1"/>
  <c r="H1489" i="1"/>
  <c r="E69" i="5"/>
  <c r="D1075" i="1"/>
  <c r="G536" i="1"/>
  <c r="H536" i="1"/>
  <c r="H551" i="1"/>
  <c r="G551" i="1"/>
  <c r="H293" i="1"/>
  <c r="G293" i="1"/>
  <c r="G199" i="1"/>
  <c r="H199" i="1"/>
  <c r="C1509" i="1"/>
  <c r="F114" i="6"/>
  <c r="H217" i="1"/>
  <c r="C198" i="1"/>
  <c r="F202" i="4"/>
  <c r="G212" i="1"/>
  <c r="H79" i="1"/>
  <c r="I1553" i="1"/>
  <c r="I1564" i="1"/>
  <c r="G1510" i="1"/>
  <c r="H1510" i="1"/>
  <c r="H434" i="1"/>
  <c r="G434" i="1"/>
  <c r="H1434" i="1"/>
  <c r="G1434" i="1"/>
  <c r="D149" i="1"/>
  <c r="E152" i="4"/>
  <c r="H156" i="1"/>
  <c r="G156" i="1"/>
  <c r="F597" i="4"/>
  <c r="C591" i="1"/>
  <c r="E141" i="6"/>
  <c r="D1400" i="1"/>
  <c r="H1034" i="1"/>
  <c r="G1034" i="1"/>
  <c r="H486" i="1"/>
  <c r="G486" i="1"/>
  <c r="C530" i="1"/>
  <c r="F536" i="4"/>
  <c r="D535" i="4"/>
  <c r="F254" i="5"/>
  <c r="C1258" i="1"/>
  <c r="G516" i="1"/>
  <c r="H516" i="1"/>
  <c r="H479" i="1"/>
  <c r="G479" i="1"/>
  <c r="H103" i="1"/>
  <c r="G103" i="1"/>
  <c r="G1601" i="1"/>
  <c r="H1601" i="1"/>
  <c r="C316" i="1"/>
  <c r="F321" i="4"/>
  <c r="C160" i="1"/>
  <c r="F164" i="4"/>
  <c r="H1255" i="1"/>
  <c r="G1255" i="1"/>
  <c r="C269" i="1"/>
  <c r="F273" i="4"/>
  <c r="G1570" i="1"/>
  <c r="H1570" i="1"/>
  <c r="G583" i="1"/>
  <c r="H578" i="1"/>
  <c r="G578" i="1"/>
  <c r="G70" i="1"/>
  <c r="H70" i="1"/>
  <c r="H520" i="1"/>
  <c r="G520" i="1"/>
  <c r="I1563" i="1"/>
  <c r="G1555" i="1"/>
  <c r="H1555" i="1"/>
  <c r="F273" i="5"/>
  <c r="C1277" i="1"/>
  <c r="H592" i="1"/>
  <c r="G592" i="1"/>
  <c r="G439" i="1"/>
  <c r="H439" i="1"/>
  <c r="H467" i="1"/>
  <c r="G467" i="1"/>
  <c r="H461" i="1"/>
  <c r="G461" i="1"/>
  <c r="F49" i="4"/>
  <c r="C45" i="1"/>
  <c r="H1461" i="1"/>
  <c r="G1461" i="1"/>
  <c r="D141" i="6"/>
  <c r="F5" i="6"/>
  <c r="C1400" i="1"/>
  <c r="G1524" i="1"/>
  <c r="H1524" i="1"/>
  <c r="E6" i="4"/>
  <c r="I1558" i="1"/>
  <c r="H350" i="1"/>
  <c r="G350" i="1"/>
  <c r="H431" i="1"/>
  <c r="G431" i="1"/>
  <c r="C1621" i="1"/>
  <c r="H265" i="1"/>
  <c r="G265" i="1"/>
  <c r="H1223" i="1"/>
  <c r="D355" i="1"/>
  <c r="E418" i="4"/>
  <c r="D413" i="1" s="1"/>
  <c r="F88" i="5"/>
  <c r="C1093" i="1"/>
  <c r="G1494" i="1"/>
  <c r="H1494" i="1"/>
  <c r="G1603" i="1"/>
  <c r="H1603" i="1"/>
  <c r="H279" i="1"/>
  <c r="G279" i="1"/>
  <c r="D152" i="4"/>
  <c r="F153" i="4"/>
  <c r="C149" i="1"/>
  <c r="D430" i="4"/>
  <c r="F431" i="4"/>
  <c r="C425" i="1"/>
  <c r="F140" i="4"/>
  <c r="C136" i="1"/>
  <c r="D250" i="5"/>
  <c r="D6" i="4"/>
  <c r="G60" i="1"/>
  <c r="H60" i="1"/>
  <c r="H526" i="1"/>
  <c r="G526" i="1"/>
  <c r="H383" i="1"/>
  <c r="G383" i="1"/>
  <c r="H258" i="1"/>
  <c r="G258" i="1"/>
  <c r="H1024" i="1"/>
  <c r="G1024" i="1"/>
  <c r="F373" i="4"/>
  <c r="C368" i="1"/>
  <c r="D360" i="4"/>
  <c r="D1554" i="1"/>
  <c r="H1125" i="1"/>
  <c r="G1125" i="1"/>
  <c r="H1280" i="1"/>
  <c r="G1280" i="1"/>
  <c r="H1040" i="1"/>
  <c r="G1040" i="1"/>
  <c r="G1299" i="1"/>
  <c r="H1299" i="1"/>
  <c r="H1408" i="1"/>
  <c r="G1408" i="1"/>
  <c r="H253" i="1"/>
  <c r="G253" i="1"/>
  <c r="H341" i="1"/>
  <c r="G341" i="1"/>
  <c r="I1552" i="1"/>
  <c r="F648" i="4"/>
  <c r="C642" i="1"/>
  <c r="C102" i="1"/>
  <c r="F106" i="4"/>
  <c r="I1565" i="1"/>
  <c r="F309" i="4"/>
  <c r="C304" i="1"/>
  <c r="D308" i="4"/>
  <c r="H349" i="1"/>
  <c r="G349" i="1"/>
  <c r="H1018" i="1"/>
  <c r="G1018" i="1"/>
  <c r="C623" i="1"/>
  <c r="F629" i="4"/>
  <c r="G1582" i="1"/>
  <c r="H1582" i="1"/>
  <c r="G1538" i="1"/>
  <c r="H1538" i="1"/>
  <c r="H309" i="1"/>
  <c r="H1449" i="1"/>
  <c r="G1449" i="1"/>
  <c r="H39" i="1"/>
  <c r="G39" i="1"/>
  <c r="H402" i="1"/>
  <c r="G402" i="1"/>
  <c r="C226" i="1"/>
  <c r="F230" i="4"/>
  <c r="C641" i="1"/>
  <c r="F647" i="4"/>
  <c r="H374" i="1"/>
  <c r="G374" i="1"/>
  <c r="H601" i="1"/>
  <c r="G601" i="1"/>
  <c r="G1525" i="1"/>
  <c r="H1525" i="1"/>
  <c r="D1430" i="1"/>
  <c r="F119" i="5"/>
  <c r="C1124" i="1"/>
  <c r="G1633" i="1"/>
  <c r="H1633" i="1"/>
  <c r="G630" i="1"/>
  <c r="H630" i="1"/>
  <c r="H274" i="1"/>
  <c r="G274" i="1"/>
  <c r="H35" i="1"/>
  <c r="G35" i="1"/>
  <c r="G190" i="1"/>
  <c r="H190" i="1"/>
  <c r="D425" i="1"/>
  <c r="E430" i="4"/>
  <c r="D1012" i="1"/>
  <c r="G421" i="1"/>
  <c r="D1206" i="1"/>
  <c r="E176" i="5"/>
  <c r="H1622" i="1"/>
  <c r="G1622" i="1"/>
  <c r="F69" i="5"/>
  <c r="C1074" i="1"/>
  <c r="H422" i="1"/>
  <c r="G422" i="1"/>
  <c r="D303" i="1"/>
  <c r="E417" i="4"/>
  <c r="D412" i="1" s="1"/>
  <c r="C1222" i="1"/>
  <c r="D176" i="5"/>
  <c r="F218" i="5"/>
  <c r="F35" i="6"/>
  <c r="C1430" i="1"/>
  <c r="F571" i="4"/>
  <c r="C565" i="1"/>
  <c r="H137" i="1"/>
  <c r="G137" i="1"/>
  <c r="H1431" i="1"/>
  <c r="G1431" i="1"/>
  <c r="H491" i="1"/>
  <c r="G491" i="1"/>
  <c r="H344" i="1"/>
  <c r="G344" i="1"/>
  <c r="C1554" i="1"/>
  <c r="D1537" i="1"/>
  <c r="H1401" i="1"/>
  <c r="G1401" i="1"/>
  <c r="G1627" i="1"/>
  <c r="H1627" i="1"/>
  <c r="I1557" i="1"/>
  <c r="H40" i="1"/>
  <c r="H125" i="1"/>
  <c r="G125" i="1"/>
  <c r="H227" i="1"/>
  <c r="G227" i="1"/>
  <c r="D1222" i="1"/>
  <c r="H572" i="1"/>
  <c r="G572" i="1"/>
  <c r="C529" i="1" l="1"/>
  <c r="D640" i="4"/>
  <c r="F535" i="4"/>
  <c r="H102" i="1"/>
  <c r="G102" i="1"/>
  <c r="D1074" i="1"/>
  <c r="G530" i="1"/>
  <c r="H530" i="1"/>
  <c r="H1124" i="1"/>
  <c r="G1124" i="1"/>
  <c r="H160" i="1"/>
  <c r="G160" i="1"/>
  <c r="H198" i="1"/>
  <c r="G198" i="1"/>
  <c r="E6" i="5"/>
  <c r="E422" i="4"/>
  <c r="D2" i="1"/>
  <c r="H1277" i="1"/>
  <c r="G1277" i="1"/>
  <c r="F360" i="4"/>
  <c r="C355" i="1"/>
  <c r="D418" i="4"/>
  <c r="G1621" i="1"/>
  <c r="H1621" i="1"/>
  <c r="D299" i="4"/>
  <c r="C148" i="1"/>
  <c r="F152" i="4"/>
  <c r="H1206" i="1"/>
  <c r="G1206" i="1"/>
  <c r="H1430" i="1"/>
  <c r="G1430" i="1"/>
  <c r="D1536" i="1"/>
  <c r="D175" i="5"/>
  <c r="C1180" i="1"/>
  <c r="F176" i="5"/>
  <c r="H121" i="1"/>
  <c r="G121" i="1"/>
  <c r="C1536" i="1"/>
  <c r="F141" i="6"/>
  <c r="E299" i="4"/>
  <c r="D148" i="1"/>
  <c r="H1074" i="1"/>
  <c r="G1074" i="1"/>
  <c r="G425" i="1"/>
  <c r="H425" i="1"/>
  <c r="H368" i="1"/>
  <c r="G368" i="1"/>
  <c r="H269" i="1"/>
  <c r="G269" i="1"/>
  <c r="D529" i="1"/>
  <c r="E640" i="4"/>
  <c r="D634" i="1" s="1"/>
  <c r="E639" i="4"/>
  <c r="D633" i="1" s="1"/>
  <c r="D424" i="1"/>
  <c r="F250" i="5"/>
  <c r="C1254" i="1"/>
  <c r="G1484" i="1"/>
  <c r="H1484" i="1"/>
  <c r="G1075" i="1"/>
  <c r="H1075" i="1"/>
  <c r="D639" i="4"/>
  <c r="F430" i="4"/>
  <c r="C424" i="1"/>
  <c r="H642" i="1"/>
  <c r="G642" i="1"/>
  <c r="H565" i="1"/>
  <c r="G565" i="1"/>
  <c r="G316" i="1"/>
  <c r="H316" i="1"/>
  <c r="F7" i="5"/>
  <c r="C1012" i="1"/>
  <c r="D6" i="5"/>
  <c r="G1509" i="1"/>
  <c r="H1509" i="1"/>
  <c r="G1222" i="1"/>
  <c r="H1222" i="1"/>
  <c r="H78" i="1"/>
  <c r="G78" i="1"/>
  <c r="H1093" i="1"/>
  <c r="G1093" i="1"/>
  <c r="H641" i="1"/>
  <c r="G641" i="1"/>
  <c r="D300" i="4"/>
  <c r="D422" i="4"/>
  <c r="C2" i="1"/>
  <c r="F6" i="4"/>
  <c r="G1554" i="1"/>
  <c r="H1554" i="1"/>
  <c r="H226" i="1"/>
  <c r="G226" i="1"/>
  <c r="H304" i="1"/>
  <c r="G304" i="1"/>
  <c r="G136" i="1"/>
  <c r="H136" i="1"/>
  <c r="H149" i="1"/>
  <c r="G149" i="1"/>
  <c r="D1180" i="1"/>
  <c r="E175" i="5"/>
  <c r="D1179" i="1" s="1"/>
  <c r="C1620" i="1"/>
  <c r="H591" i="1"/>
  <c r="G591" i="1"/>
  <c r="G623" i="1"/>
  <c r="H623" i="1"/>
  <c r="H1400" i="1"/>
  <c r="G1400" i="1"/>
  <c r="H1017" i="1"/>
  <c r="G1017" i="1"/>
  <c r="D417" i="4"/>
  <c r="C303" i="1"/>
  <c r="F308" i="4"/>
  <c r="G45" i="1"/>
  <c r="H45" i="1"/>
  <c r="G1258" i="1"/>
  <c r="H1258" i="1"/>
  <c r="D1254" i="1"/>
  <c r="G1537" i="1"/>
  <c r="H1537" i="1"/>
  <c r="D423" i="4" l="1"/>
  <c r="F299" i="4"/>
  <c r="C295" i="1"/>
  <c r="D301" i="4"/>
  <c r="E423" i="4"/>
  <c r="E424" i="4" s="1"/>
  <c r="D419" i="1" s="1"/>
  <c r="D295" i="1"/>
  <c r="E301" i="4"/>
  <c r="D297" i="1" s="1"/>
  <c r="H424" i="1"/>
  <c r="G424" i="1"/>
  <c r="C633" i="1"/>
  <c r="F639" i="4"/>
  <c r="C412" i="1"/>
  <c r="F417" i="4"/>
  <c r="F640" i="4"/>
  <c r="C634" i="1"/>
  <c r="H2" i="1"/>
  <c r="G2" i="1"/>
  <c r="C413" i="1"/>
  <c r="F418" i="4"/>
  <c r="G355" i="1"/>
  <c r="H355" i="1"/>
  <c r="H1012" i="1"/>
  <c r="G1012" i="1"/>
  <c r="H1180" i="1"/>
  <c r="G1180" i="1"/>
  <c r="E300" i="4"/>
  <c r="H529" i="1"/>
  <c r="G529" i="1"/>
  <c r="C417" i="1"/>
  <c r="F422" i="4"/>
  <c r="D424" i="4"/>
  <c r="D643" i="4"/>
  <c r="D1011" i="1"/>
  <c r="F300" i="4"/>
  <c r="C296" i="1"/>
  <c r="H303" i="1"/>
  <c r="G303" i="1"/>
  <c r="G1536" i="1"/>
  <c r="H1536" i="1"/>
  <c r="H1620" i="1"/>
  <c r="G1620" i="1"/>
  <c r="H148" i="1"/>
  <c r="G148" i="1"/>
  <c r="G1254" i="1"/>
  <c r="H1254" i="1"/>
  <c r="C1011" i="1"/>
  <c r="F6" i="5"/>
  <c r="C1179" i="1"/>
  <c r="F175" i="5"/>
  <c r="D417" i="1"/>
  <c r="E643" i="4"/>
  <c r="H412" i="1" l="1"/>
  <c r="G412" i="1"/>
  <c r="G1179" i="1"/>
  <c r="H1179" i="1"/>
  <c r="F424" i="4"/>
  <c r="C419" i="1"/>
  <c r="H634" i="1"/>
  <c r="G634" i="1"/>
  <c r="H413" i="1"/>
  <c r="G413" i="1"/>
  <c r="D425" i="4"/>
  <c r="D644" i="4"/>
  <c r="F423" i="4"/>
  <c r="C418" i="1"/>
  <c r="H417" i="1"/>
  <c r="G417" i="1"/>
  <c r="H1011" i="1"/>
  <c r="G1011" i="1"/>
  <c r="F643" i="4"/>
  <c r="C637" i="1"/>
  <c r="H633" i="1"/>
  <c r="G633" i="1"/>
  <c r="D296" i="1"/>
  <c r="E425" i="4"/>
  <c r="D420" i="1" s="1"/>
  <c r="E644" i="4"/>
  <c r="D418" i="1"/>
  <c r="C297" i="1"/>
  <c r="F301" i="4"/>
  <c r="H295" i="1"/>
  <c r="G295" i="1"/>
  <c r="E645" i="4"/>
  <c r="D637" i="1"/>
  <c r="H418" i="1" l="1"/>
  <c r="G418" i="1"/>
  <c r="D639" i="1"/>
  <c r="H297" i="1"/>
  <c r="G297" i="1"/>
  <c r="C638" i="1"/>
  <c r="D646" i="4"/>
  <c r="F644" i="4"/>
  <c r="H419" i="1"/>
  <c r="G419" i="1"/>
  <c r="D645" i="4"/>
  <c r="D638" i="1"/>
  <c r="E646" i="4"/>
  <c r="E649" i="4" s="1"/>
  <c r="H637" i="1"/>
  <c r="G637" i="1"/>
  <c r="G296" i="1"/>
  <c r="F425" i="4"/>
  <c r="C420" i="1"/>
  <c r="H296" i="1"/>
  <c r="D643" i="1" l="1"/>
  <c r="D649" i="4"/>
  <c r="F645" i="4"/>
  <c r="C639" i="1"/>
  <c r="G420" i="1"/>
  <c r="H420" i="1"/>
  <c r="H638" i="1"/>
  <c r="G638" i="1"/>
  <c r="E650" i="4"/>
  <c r="D640" i="1"/>
  <c r="C640" i="1"/>
  <c r="D650" i="4"/>
  <c r="F646" i="4"/>
  <c r="D644" i="1" l="1"/>
  <c r="G640" i="1"/>
  <c r="H640" i="1"/>
  <c r="G639" i="1"/>
  <c r="H639" i="1"/>
  <c r="F650" i="4"/>
  <c r="C644" i="1"/>
  <c r="C643" i="1"/>
  <c r="F649" i="4"/>
  <c r="G643" i="1" l="1"/>
  <c r="H643" i="1"/>
  <c r="H644" i="1"/>
  <c r="G644" i="1"/>
</calcChain>
</file>

<file path=xl/sharedStrings.xml><?xml version="1.0" encoding="utf-8"?>
<sst xmlns="http://schemas.openxmlformats.org/spreadsheetml/2006/main" count="5010" uniqueCount="3200">
  <si>
    <t>VP</t>
  </si>
  <si>
    <t>AOP</t>
  </si>
  <si>
    <t>IZNOS01</t>
  </si>
  <si>
    <t>IZNOS02</t>
  </si>
  <si>
    <t>IZNOS03</t>
  </si>
  <si>
    <t>IZNOS04</t>
  </si>
  <si>
    <t>KONTRBR</t>
  </si>
  <si>
    <t>RAZLIKA</t>
  </si>
  <si>
    <t>RAZLIKA1</t>
  </si>
  <si>
    <t>POLJE</t>
  </si>
  <si>
    <t>TEKST</t>
  </si>
  <si>
    <t>BROJ</t>
  </si>
  <si>
    <t>BILANCA</t>
  </si>
  <si>
    <t>Razina:</t>
  </si>
  <si>
    <t>21</t>
  </si>
  <si>
    <t>2026-06</t>
  </si>
  <si>
    <t>Opis stavke</t>
  </si>
  <si>
    <t>Šifra</t>
  </si>
  <si>
    <t>Ostvareno u izvještajnom razdoblju preth. godine</t>
  </si>
  <si>
    <t>Ostvareno u izvještajnom razdoblju 
tekuće godine</t>
  </si>
  <si>
    <t>Stanje 1. siječnja</t>
  </si>
  <si>
    <t>Stanje 31. prosinca</t>
  </si>
  <si>
    <t>Iznos povećanja</t>
  </si>
  <si>
    <t>Iznos smanjenja</t>
  </si>
  <si>
    <t>Stanje na kraju izvještajnog razdoblja</t>
  </si>
  <si>
    <t>Obveznik:</t>
  </si>
  <si>
    <t>31577 - DJEČJI VRTIĆ LEPOGLAVA</t>
  </si>
  <si>
    <t>Razdoblje:</t>
  </si>
  <si>
    <t>IZVJEŠTAJ O PRIHODIMA I RASHODIMA, PRIMICIMA I IZDACIMA</t>
  </si>
  <si>
    <t>Račun iz Rač. plana</t>
  </si>
  <si>
    <t>Indeks
(5/4)</t>
  </si>
  <si>
    <t>3</t>
  </si>
  <si>
    <t>Prihodi i rashodi poslovanja</t>
  </si>
  <si>
    <t>6</t>
  </si>
  <si>
    <t>PRIHODI POSLOVANJA (šifre 61+62+63+64+65+66+67+68)</t>
  </si>
  <si>
    <t>61</t>
  </si>
  <si>
    <t>Prihodi od poreza (šifre 611+612+613+614+615+616)</t>
  </si>
  <si>
    <t>611</t>
  </si>
  <si>
    <t>Porez na dohodak (šifre 6111 do 6116 - 6117 - 6119)</t>
  </si>
  <si>
    <t>6111</t>
  </si>
  <si>
    <t>Porez na dohodak od nesamostalnog rada</t>
  </si>
  <si>
    <t>6112</t>
  </si>
  <si>
    <t>Porez na dohodak od samostalnih djelatnosti</t>
  </si>
  <si>
    <t>6113</t>
  </si>
  <si>
    <t>Porez na dohodak od imovine i imovinskih prava</t>
  </si>
  <si>
    <t>6114</t>
  </si>
  <si>
    <t>Porez na dohodak od kapitala</t>
  </si>
  <si>
    <t>6115</t>
  </si>
  <si>
    <t>Porez na dohodak po godišnjoj prijavi</t>
  </si>
  <si>
    <t>6116</t>
  </si>
  <si>
    <t xml:space="preserve">Porez na dohodak utvrđen u postupku nadzora za prethodne godine </t>
  </si>
  <si>
    <t>6117</t>
  </si>
  <si>
    <t>Povrat poreza na dohodak po godišnjoj prijavi</t>
  </si>
  <si>
    <t>6119</t>
  </si>
  <si>
    <t>Povrat više ostvarenog poreza na dohodak za decentralizirane funkcije</t>
  </si>
  <si>
    <t>612</t>
  </si>
  <si>
    <t>Porez na dobit (šifre 6121 do 6124 - 6125)</t>
  </si>
  <si>
    <t>6121</t>
  </si>
  <si>
    <t>Porez na dobit od poduzetnika</t>
  </si>
  <si>
    <t>6122</t>
  </si>
  <si>
    <t>Porez na dobit po odbitku na naknade za korištenje prava i za usluge</t>
  </si>
  <si>
    <t>6123</t>
  </si>
  <si>
    <t>Porez na dobit po odbitku na kamate, dividende i udjele u dobiti</t>
  </si>
  <si>
    <t>6124</t>
  </si>
  <si>
    <t>Porez na dobit po godišnjoj prijavi</t>
  </si>
  <si>
    <t>6125</t>
  </si>
  <si>
    <t>Povrat poreza na dobit po godišnjoj prijavi</t>
  </si>
  <si>
    <t>613</t>
  </si>
  <si>
    <t>Porezi na imovinu (šifre 6131 do 6135)</t>
  </si>
  <si>
    <t>6131</t>
  </si>
  <si>
    <t>Stalni porezi na nepokretnu imovinu (zemlju, zgrade, kuće i ostalo)</t>
  </si>
  <si>
    <t>6132</t>
  </si>
  <si>
    <t>Porez na nasljedstva i darove</t>
  </si>
  <si>
    <t>6133</t>
  </si>
  <si>
    <t>Porez na kapitalne i financijske transakcije</t>
  </si>
  <si>
    <t>6134</t>
  </si>
  <si>
    <t>Povremeni porezi na imovinu</t>
  </si>
  <si>
    <t>6135</t>
  </si>
  <si>
    <t>Ostali stalni porezi na imovinu</t>
  </si>
  <si>
    <t>614</t>
  </si>
  <si>
    <r>
      <rPr>
        <sz val="9"/>
        <color theme="1"/>
        <rFont val="Arial"/>
        <family val="2"/>
      </rPr>
      <t xml:space="preserve">Porezi na robu i usluge (šifre 6141 do </t>
    </r>
    <r>
      <rPr>
        <sz val="9"/>
        <color theme="1"/>
        <rFont val="Arial"/>
        <family val="2"/>
      </rPr>
      <t>6147</t>
    </r>
    <r>
      <rPr>
        <sz val="9"/>
        <color theme="1"/>
        <rFont val="Arial"/>
        <family val="2"/>
      </rPr>
      <t xml:space="preserve">) </t>
    </r>
  </si>
  <si>
    <t>6141</t>
  </si>
  <si>
    <t>Porez na dodanu vrijednost</t>
  </si>
  <si>
    <t>6142</t>
  </si>
  <si>
    <t>Porez na promet</t>
  </si>
  <si>
    <t>6143</t>
  </si>
  <si>
    <t xml:space="preserve">Posebni porezi i trošarine </t>
  </si>
  <si>
    <t>6145</t>
  </si>
  <si>
    <t>Porezi na korištenje dobara ili izvođenje aktivnosti</t>
  </si>
  <si>
    <t>6146</t>
  </si>
  <si>
    <t>Ostali porezi na robu i usluge</t>
  </si>
  <si>
    <t>6147</t>
  </si>
  <si>
    <t>Porez na dobitke od igara na sreću i ostali porezi od igara na sreću</t>
  </si>
  <si>
    <t>615</t>
  </si>
  <si>
    <t>Porezi na međunarodnu trgovinu i transakcije (šifre 6151+6152)</t>
  </si>
  <si>
    <t>6151</t>
  </si>
  <si>
    <t>Carine i carinske pristojbe</t>
  </si>
  <si>
    <t>6152</t>
  </si>
  <si>
    <t>Ostali porezi na međunarodnu trgovinu i transakcije</t>
  </si>
  <si>
    <t>616</t>
  </si>
  <si>
    <t>Ostali prihodi od poreza (šifre 6161 do 6163)</t>
  </si>
  <si>
    <t>6161</t>
  </si>
  <si>
    <t>Ostali prihodi od poreza koje plaćaju pravne osobe</t>
  </si>
  <si>
    <t>6162</t>
  </si>
  <si>
    <t>Ostali prihodi od poreza koje plaćaju fizičke osobe</t>
  </si>
  <si>
    <t>6163</t>
  </si>
  <si>
    <t>Ostali neraspoređeni prihodi od poreza</t>
  </si>
  <si>
    <t>62</t>
  </si>
  <si>
    <t>Doprinosi (šifre 621+622+623)</t>
  </si>
  <si>
    <t>621</t>
  </si>
  <si>
    <t xml:space="preserve">Doprinosi za zdravstveno osiguranje (šifre 6211+6212) </t>
  </si>
  <si>
    <t>6211</t>
  </si>
  <si>
    <t xml:space="preserve">Doprinosi za obvezno zdravstveno osiguranje </t>
  </si>
  <si>
    <t>6212</t>
  </si>
  <si>
    <t>Doprinosi za obvezno zdravstveno osiguranje za slučaj ozljede na radu</t>
  </si>
  <si>
    <t>622</t>
  </si>
  <si>
    <t>Doprinosi za mirovinsko osiguranje</t>
  </si>
  <si>
    <t>623</t>
  </si>
  <si>
    <t>Doprinosi za zapošljavanje</t>
  </si>
  <si>
    <t>63</t>
  </si>
  <si>
    <t>Pomoći iz inozemstva i od subjekata unutar općeg proračuna (šifre 631+632+633+634+635+636+637+638+639)</t>
  </si>
  <si>
    <t>631</t>
  </si>
  <si>
    <t>Pomoći od inozemnih vlada (šifre 6311+6312)</t>
  </si>
  <si>
    <t>6311</t>
  </si>
  <si>
    <t>Tekuće pomoći od inozemnih vlada</t>
  </si>
  <si>
    <t>6312</t>
  </si>
  <si>
    <t>Kapitalne pomoći od inozemnih vlada</t>
  </si>
  <si>
    <t>632</t>
  </si>
  <si>
    <t>Pomoći od međunarodnih organizacija te institucija i tijela EU (šifre 6321 do 6324)</t>
  </si>
  <si>
    <t>6321</t>
  </si>
  <si>
    <t>Tekuće pomoći od međunarodnih organizacija</t>
  </si>
  <si>
    <t>6322</t>
  </si>
  <si>
    <t>Kapitalne pomoći od međunarodnih organizacija</t>
  </si>
  <si>
    <t>6323</t>
  </si>
  <si>
    <t>Tekuće pomoći od institucija i tijela EU</t>
  </si>
  <si>
    <t>6324</t>
  </si>
  <si>
    <t>Kapitalne pomoći od institucija i tijela EU</t>
  </si>
  <si>
    <t>633</t>
  </si>
  <si>
    <t>Pomoći proračunu i izvanproračunskim korisnicima iz drugih proračuna (šifre 6331+6332)</t>
  </si>
  <si>
    <t>6331</t>
  </si>
  <si>
    <t>Tekuće pomoći proračunu i izvanproračunskim korisnicima iz drugih proračuna</t>
  </si>
  <si>
    <t>6332</t>
  </si>
  <si>
    <t>Kapitalne pomoći proračunu i izvanproračunskim korisnicima iz drugih proračuna</t>
  </si>
  <si>
    <t>634</t>
  </si>
  <si>
    <t>Pomoći od izvanproračunskih korisnika (šifre 6341+6342)</t>
  </si>
  <si>
    <t>6341</t>
  </si>
  <si>
    <t>Tekuće pomoći od izvanproračunskih korisnika</t>
  </si>
  <si>
    <t>6342</t>
  </si>
  <si>
    <t xml:space="preserve">Kapitalne pomoći od izvanproračunskih korisnika </t>
  </si>
  <si>
    <t>635</t>
  </si>
  <si>
    <t>Pomoći izravnanja za decentralizirane funkcije i fiskalnog izravnanja (šifre 6351 do 6353)</t>
  </si>
  <si>
    <t>6351</t>
  </si>
  <si>
    <t>Tekuće pomoći izravnanja za decentralizirane funkcije</t>
  </si>
  <si>
    <t>6352</t>
  </si>
  <si>
    <t>Kapitalne pomoći izravnanja za decentralizirane funkcije</t>
  </si>
  <si>
    <t>6353</t>
  </si>
  <si>
    <t>Pomoći fiskalnog izravnanja</t>
  </si>
  <si>
    <t>636</t>
  </si>
  <si>
    <t>Pomoći proračunskim korisnicima iz proračuna koji im nije nadležan (šifre 6361+6362)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</si>
  <si>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</si>
  <si>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</si>
  <si>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</si>
  <si>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</si>
  <si>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637</t>
  </si>
  <si>
    <t>Pomoći iz drugih proračuna i od izvanproračunskih korisnika temeljem protestiranih jamstava (šifra 6371+6372)</t>
  </si>
  <si>
    <t>6371</t>
  </si>
  <si>
    <t>Pomoći primljene iz drugih proračuna i od izvanproračunskih korisnika po protestiranim jamstvima</t>
  </si>
  <si>
    <t>6372</t>
  </si>
  <si>
    <t>Povrat pomoći danih drugim proračunima i izvanproračunskim korisnicima po protestiranim jamstvima</t>
  </si>
  <si>
    <t>638</t>
  </si>
  <si>
    <t>Pomoći temeljem prijenosa EU sredstava (šifre 6381+6382)</t>
  </si>
  <si>
    <t>6381</t>
  </si>
  <si>
    <t>Tekuće pomoći temeljem prijenosa EU sredstava</t>
  </si>
  <si>
    <t>6382</t>
  </si>
  <si>
    <t>Kapitalne pomoći temeljem prijenosa EU sredstava</t>
  </si>
  <si>
    <t>639</t>
  </si>
  <si>
    <t>Prijenosi između proračunskih korisnika istog proračuna (šifre 6391 do 6394)</t>
  </si>
  <si>
    <t>6391</t>
  </si>
  <si>
    <t>Tekući prijenosi između proračunskih korisnika istog proračuna</t>
  </si>
  <si>
    <t>6392</t>
  </si>
  <si>
    <t>Kapitalni prijenosi između proračunskih korisnika istog proračuna</t>
  </si>
  <si>
    <t>6393</t>
  </si>
  <si>
    <t>Tekući prijenosi između proračunskih korisnika istog proračuna temeljem prijenosa EU sredstava</t>
  </si>
  <si>
    <t>6394</t>
  </si>
  <si>
    <t>Kapitalni prijenosi između proračunskih korisnika istog proračuna temeljem prijenosa EU sredstava</t>
  </si>
  <si>
    <t>64</t>
  </si>
  <si>
    <t>Prihodi od imovine (šifre 641+642+643)</t>
  </si>
  <si>
    <t>641</t>
  </si>
  <si>
    <t xml:space="preserve">Prihodi od financijske imovine (šifre 6412 do 6419) </t>
  </si>
  <si>
    <t>6412</t>
  </si>
  <si>
    <t>Prihodi od kamata po vrijednosnim papirima</t>
  </si>
  <si>
    <t>6413</t>
  </si>
  <si>
    <t>Kamate na oročena sredstva i depozite po viđenju</t>
  </si>
  <si>
    <t>6414</t>
  </si>
  <si>
    <t xml:space="preserve">Prihodi od zateznih kamata </t>
  </si>
  <si>
    <t>6415</t>
  </si>
  <si>
    <t>Prihodi od pozitivnih tečajnih razlika i razlika zbog primjene valutne klauzule</t>
  </si>
  <si>
    <t>6416</t>
  </si>
  <si>
    <t>Prihodi od dividendi</t>
  </si>
  <si>
    <t>6417</t>
  </si>
  <si>
    <t>Prihodi iz dobiti trgovačkih društava, kreditnih i ostalih financijskih institucija po posebnim propisima</t>
  </si>
  <si>
    <t>6419</t>
  </si>
  <si>
    <t>Ostali prihodi od financijske imovine</t>
  </si>
  <si>
    <t>642</t>
  </si>
  <si>
    <t>Prihodi od nefinancijske imovine (šifre 6421 do 6429)</t>
  </si>
  <si>
    <t>6421</t>
  </si>
  <si>
    <t>Naknade za koncesije</t>
  </si>
  <si>
    <t>6422</t>
  </si>
  <si>
    <t>Prihodi od zakupa i iznajmljivanja imovine</t>
  </si>
  <si>
    <t>6423</t>
  </si>
  <si>
    <t>Naknada za korištenje nefinancijske imovine</t>
  </si>
  <si>
    <t>6424</t>
  </si>
  <si>
    <t>Naknade za ceste</t>
  </si>
  <si>
    <t>6425</t>
  </si>
  <si>
    <t>Prihodi od prodaje kratkotrajne nefinancijske imovine, sitnog inventara i autoguma</t>
  </si>
  <si>
    <t>6429</t>
  </si>
  <si>
    <t>Ostali prihodi od nefinancijske imovine</t>
  </si>
  <si>
    <t>643</t>
  </si>
  <si>
    <t>Prihodi od kamata na dane zajmove (šifre 6431 do 6437)</t>
  </si>
  <si>
    <t>6431</t>
  </si>
  <si>
    <t>Prihodi od kamata na dane zajmove međunarodnim organizacijama, institucijama i tijelima EU te inozemnim vladama</t>
  </si>
  <si>
    <t>6432</t>
  </si>
  <si>
    <t>Prihodi od kamata na dane zajmove neprofitnim organizacijama, građanima i kućanstvima</t>
  </si>
  <si>
    <t>6433</t>
  </si>
  <si>
    <t>Prihodi od kamata na dane zajmove kreditnim i ostalim financijskim institucijama u javnom sektoru</t>
  </si>
  <si>
    <t>6434</t>
  </si>
  <si>
    <t>Prihodi od kamata na dane zajmove trgovačkim društvima u javnom sektoru</t>
  </si>
  <si>
    <t>6435</t>
  </si>
  <si>
    <t>Prihodi od kamata na dane zajmove kreditnim i ostalim financijskim institucijama izvan javnog sektora</t>
  </si>
  <si>
    <t>6436</t>
  </si>
  <si>
    <t>Prihodi od kamata na dane zajmove trgovačkim društvima i obrtnicima izvan javnog sektora</t>
  </si>
  <si>
    <t>6437</t>
  </si>
  <si>
    <t>Prihodi od kamata na dane zajmove drugim razinama vlasti</t>
  </si>
  <si>
    <t>65</t>
  </si>
  <si>
    <t>Prihodi od upravnih i administrativnih pristojbi, pristojbi po posebnim propisima i naknada (šifre 651+652+653+654)</t>
  </si>
  <si>
    <t>651</t>
  </si>
  <si>
    <t>Upravne i administrativne pristojbe (šifre 6511 do 6514)</t>
  </si>
  <si>
    <t>6511</t>
  </si>
  <si>
    <t>Državne upravne i sudske pristojbe</t>
  </si>
  <si>
    <t>6512</t>
  </si>
  <si>
    <t>Županijske, gradske i općinske pristojbe i naknade</t>
  </si>
  <si>
    <t>6513</t>
  </si>
  <si>
    <t>Ostale upravne pristojbe i naknade</t>
  </si>
  <si>
    <t>6514</t>
  </si>
  <si>
    <t>Ostale pristojbe i naknade</t>
  </si>
  <si>
    <t>652</t>
  </si>
  <si>
    <t>Prihodi po posebnim propisima (šifre 6521 do 6528)</t>
  </si>
  <si>
    <t>6521</t>
  </si>
  <si>
    <t>Prihodi državne uprave</t>
  </si>
  <si>
    <t>6522</t>
  </si>
  <si>
    <t>Prihodi vodnog gospodarstva</t>
  </si>
  <si>
    <t>6524</t>
  </si>
  <si>
    <t>Doprinosi za šume</t>
  </si>
  <si>
    <t>6525</t>
  </si>
  <si>
    <t>Mjesni samodoprinos</t>
  </si>
  <si>
    <t>6526</t>
  </si>
  <si>
    <t>Ostali nespomenuti prihodi</t>
  </si>
  <si>
    <t>6527</t>
  </si>
  <si>
    <t>Naknade od financijske imovine</t>
  </si>
  <si>
    <t>6528</t>
  </si>
  <si>
    <t>Prihodi od novčane naknade poslodavca zbog nezapošljavanja osoba s invaliditetom</t>
  </si>
  <si>
    <t>653</t>
  </si>
  <si>
    <t>Komunalni doprinosi i naknade (šifre 6531 do 6533)</t>
  </si>
  <si>
    <t>6531</t>
  </si>
  <si>
    <t>Komunalni doprinosi</t>
  </si>
  <si>
    <t>6532</t>
  </si>
  <si>
    <t>Komunalne naknade</t>
  </si>
  <si>
    <t>6533</t>
  </si>
  <si>
    <t>Naknade za priključak</t>
  </si>
  <si>
    <t>654</t>
  </si>
  <si>
    <t>Naknade za priređivanje igara na sreću</t>
  </si>
  <si>
    <t>66</t>
  </si>
  <si>
    <t>Prihodi od prodaje proizvoda i robe te pruženih usluga, prihodi od donacija te povrati po protestiranim jamstvima (šifre 661+663)</t>
  </si>
  <si>
    <t>661</t>
  </si>
  <si>
    <t>Prihodi od prodaje proizvoda i robe te pruženih usluga (šifre 6614+6615)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</si>
  <si>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</si>
  <si>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</si>
  <si>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</si>
  <si>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</si>
  <si>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</si>
  <si>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 te povrat donacija i kapitalnih pomoći po protestiranim jamstvima (šifre 6631 do 6634)</t>
  </si>
  <si>
    <t>6631</t>
  </si>
  <si>
    <t>Tekuće donacije</t>
  </si>
  <si>
    <t>6632</t>
  </si>
  <si>
    <t>Kapitalne donacije</t>
  </si>
  <si>
    <t>6633</t>
  </si>
  <si>
    <t>Povrat donacija danih neprofitnim organizacijama, građanima i kućanstvima u tuzemstvu po protestiranim jamstvima</t>
  </si>
  <si>
    <t>6634</t>
  </si>
  <si>
    <t>Povrat kapitalnih pomoći danih trgovačkim društvima i obrtnicima po protestiranim jamstvima</t>
  </si>
  <si>
    <t>67</t>
  </si>
  <si>
    <t>Prihodi iz nadležnog proračuna i od HZZO-a na temelju ugovornih obveza (šifre 671+673)</t>
  </si>
  <si>
    <t>671</t>
  </si>
  <si>
    <t>Prihodi iz nadležnog proračuna za financiranje redovne djelatnosti proračunskih korisnika (šifre 6711 do 6714)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</si>
  <si>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</si>
  <si>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</si>
  <si>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</si>
  <si>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</si>
  <si>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>6714</t>
  </si>
  <si>
    <t>Prihodi iz nadležnog proračuna za financiranje izdataka za financijsku imovinu i otplatu zajmova</t>
  </si>
  <si>
    <t>673</t>
  </si>
  <si>
    <t>Prihodi od HZZO-a na temelju ugovornih obveza</t>
  </si>
  <si>
    <t>68</t>
  </si>
  <si>
    <t>Kazne, upravne mjere i ostali prihodi (šifre 681+683)</t>
  </si>
  <si>
    <t>681</t>
  </si>
  <si>
    <t>Kazne i upravne mjere (šifre 6811 do 6819)</t>
  </si>
  <si>
    <t>6811</t>
  </si>
  <si>
    <t>Kazne za carinske prekršaje</t>
  </si>
  <si>
    <t>6812</t>
  </si>
  <si>
    <t>Kazne za devizne prekršaje</t>
  </si>
  <si>
    <t>6813</t>
  </si>
  <si>
    <t>Kazne za porezne prekršaje</t>
  </si>
  <si>
    <t>6814</t>
  </si>
  <si>
    <t>Kazne za prekršaje trgovačkih društava</t>
  </si>
  <si>
    <t>6815</t>
  </si>
  <si>
    <t>Kazne za prometne i ostale prekršaje u nadležnosti MUP-a</t>
  </si>
  <si>
    <t>6816</t>
  </si>
  <si>
    <t>Kazne i druge mjere u kaznenom postupku</t>
  </si>
  <si>
    <t>6817</t>
  </si>
  <si>
    <t>Kazne za prekršaje na kulturnim dobrima</t>
  </si>
  <si>
    <t>6818</t>
  </si>
  <si>
    <t>Upravne mjere</t>
  </si>
  <si>
    <t>6819</t>
  </si>
  <si>
    <t>Ostale kazne</t>
  </si>
  <si>
    <t>683</t>
  </si>
  <si>
    <t>Ostali prihodi</t>
  </si>
  <si>
    <t xml:space="preserve">RASHODI POSLOVANJA (šifre 31+32+34+35+36+37+38) </t>
  </si>
  <si>
    <t>31</t>
  </si>
  <si>
    <t>Rashodi za zaposlene (šifre 311+312+313)</t>
  </si>
  <si>
    <t>311</t>
  </si>
  <si>
    <t xml:space="preserve">Plaće (bruto) (šifre 3111 do 3114) </t>
  </si>
  <si>
    <t>3111</t>
  </si>
  <si>
    <t>Plaće za redovan rad</t>
  </si>
  <si>
    <t>3112</t>
  </si>
  <si>
    <t>Plaće u naravi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</si>
  <si>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</si>
  <si>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</si>
  <si>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</si>
  <si>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</si>
  <si>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</si>
  <si>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</si>
  <si>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313</t>
  </si>
  <si>
    <t>Doprinosi na plaće (šifre 3131 do 3133)</t>
  </si>
  <si>
    <t>3131</t>
  </si>
  <si>
    <t>Doprinosi za mirovinsko osiguranje za staž s povećanim trajanjem</t>
  </si>
  <si>
    <t>3132</t>
  </si>
  <si>
    <t>Doprinosi za obvezno zdravstveno osiguranje</t>
  </si>
  <si>
    <t>3133</t>
  </si>
  <si>
    <t>Doprinosi za obvezno osiguranje u slučaju nezaposlenosti</t>
  </si>
  <si>
    <t>32</t>
  </si>
  <si>
    <t>Materijalni rashodi (šifre 321+322+323+324+325+329)</t>
  </si>
  <si>
    <t>321</t>
  </si>
  <si>
    <t>Naknade troškova zaposlenima (šifre 3211 do 3214)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</si>
  <si>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</si>
  <si>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</si>
  <si>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</si>
  <si>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</si>
  <si>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</si>
  <si>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</si>
  <si>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</si>
  <si>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</si>
  <si>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</si>
  <si>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 (šifre 3221 do 3227)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</si>
  <si>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</si>
  <si>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</si>
  <si>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</si>
  <si>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</si>
  <si>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</si>
  <si>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</si>
  <si>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</si>
  <si>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</si>
  <si>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</si>
  <si>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</si>
  <si>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3226</t>
  </si>
  <si>
    <t>Vojna sredstva za jednokratnu upotrebu</t>
  </si>
  <si>
    <t>3227</t>
  </si>
  <si>
    <t>Službena, radna i zaštitna odjeća i obuća</t>
  </si>
  <si>
    <t>323</t>
  </si>
  <si>
    <t>Rashodi za usluge (šifre 3231 do 3239)</t>
  </si>
  <si>
    <t>3231</t>
  </si>
  <si>
    <t>Usluge telefona, interneta,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</si>
  <si>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</si>
  <si>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</si>
  <si>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</si>
  <si>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</si>
  <si>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</si>
  <si>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</si>
  <si>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</si>
  <si>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</si>
  <si>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</si>
  <si>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</si>
  <si>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</si>
  <si>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</si>
  <si>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</si>
  <si>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</si>
  <si>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</si>
  <si>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</si>
  <si>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</si>
  <si>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</si>
  <si>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</si>
  <si>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</si>
  <si>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</si>
  <si>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</si>
  <si>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</si>
  <si>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</si>
  <si>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</si>
  <si>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</si>
  <si>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</si>
  <si>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</si>
  <si>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329</t>
  </si>
  <si>
    <t>Ostali nespomenuti rashodi poslovanja (šifre 3291 do 3299)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</si>
  <si>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</si>
  <si>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</si>
  <si>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</si>
  <si>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</si>
  <si>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</si>
  <si>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</si>
  <si>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</si>
  <si>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</si>
  <si>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</si>
  <si>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</si>
  <si>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</si>
  <si>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</si>
  <si>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</si>
  <si>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 xml:space="preserve">Ostali nespomenuti rashodi poslovanja </t>
  </si>
  <si>
    <t>34</t>
  </si>
  <si>
    <t xml:space="preserve">Financijski rashodi (šifre 341+342+343) </t>
  </si>
  <si>
    <t>341</t>
  </si>
  <si>
    <t>Kamate za izdane vrijednosne papire (šifre 3411 do 3419)</t>
  </si>
  <si>
    <t>3411</t>
  </si>
  <si>
    <t>Kamate za izdane trezorske zapise</t>
  </si>
  <si>
    <t>3412</t>
  </si>
  <si>
    <t>Kamate za izdane mjenice</t>
  </si>
  <si>
    <t>3413</t>
  </si>
  <si>
    <t>Kamate za izdane obveznice</t>
  </si>
  <si>
    <t>3419</t>
  </si>
  <si>
    <t>Kamate za ostale vrijednosne papire</t>
  </si>
  <si>
    <t>342</t>
  </si>
  <si>
    <t>Kamate za primljene kredite i zajmove (šifre 3421 do 3428)</t>
  </si>
  <si>
    <t>3421</t>
  </si>
  <si>
    <t>Kamate za primljene kredite i zajmove od međunarodnih organizacija, institucija i tijela EU te inozemnih vlada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</si>
  <si>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</si>
  <si>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</si>
  <si>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</si>
  <si>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</si>
  <si>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3425</t>
  </si>
  <si>
    <t>Kamate za odobrene, a nerealizirane kredite i zajmove</t>
  </si>
  <si>
    <t>3426</t>
  </si>
  <si>
    <t>Kamate za primljene zajmove od trgovačkih društava u javnom sektoru</t>
  </si>
  <si>
    <t>3427</t>
  </si>
  <si>
    <t>Kamate za primljene zajmove od trgovačkih društava i obrtnika izvan javnog sektora</t>
  </si>
  <si>
    <t>3428</t>
  </si>
  <si>
    <t>Kamate za primljene zajmove od drugih razina vlasti</t>
  </si>
  <si>
    <t>343</t>
  </si>
  <si>
    <t>Ostali financijski rashodi (šifre 3431 do 3434)</t>
  </si>
  <si>
    <t>3431</t>
  </si>
  <si>
    <t>Bankarske usluge i usluge platnog prometa</t>
  </si>
  <si>
    <t>3432</t>
  </si>
  <si>
    <t>Negativne tečajne razlike i razlike zbog primjene valutne klauzule</t>
  </si>
  <si>
    <t>3433</t>
  </si>
  <si>
    <t xml:space="preserve">Zatezne kamate </t>
  </si>
  <si>
    <t>3434</t>
  </si>
  <si>
    <t>Ostali nespomenuti financijski rashodi</t>
  </si>
  <si>
    <t>35</t>
  </si>
  <si>
    <t>Subvencije (šifre 351+352+353)</t>
  </si>
  <si>
    <t>351</t>
  </si>
  <si>
    <t>Subvencije kreditnim i ostalim financijskim institucijama i trgovačkim društvima u javnom sektoru (šifre 3511+3512)</t>
  </si>
  <si>
    <t>3511</t>
  </si>
  <si>
    <t>Subvencije kreditnim i ostalim financijskim institucijama u javnom sektoru</t>
  </si>
  <si>
    <t>3512</t>
  </si>
  <si>
    <t>Subvencije trgovačkim društvima u javnom sektoru</t>
  </si>
  <si>
    <t>352</t>
  </si>
  <si>
    <t>Subvencije kreditnim i financijskim institucijama, trgovačkim društvima, zadrugama, poljoprivrednicima i obrtnicima izvan javnog sektora (šifre 3521 do 3523)</t>
  </si>
  <si>
    <t>3521</t>
  </si>
  <si>
    <t>Subvencije kreditnim i ostalim financijskim institucijama izvan javnog sektora</t>
  </si>
  <si>
    <t>3522</t>
  </si>
  <si>
    <t>Subvencije trgovačkim društvima i zadrugama izvan javnog sektora</t>
  </si>
  <si>
    <t>3523</t>
  </si>
  <si>
    <t>Subvencije poljoprivrednicima i obrtnicima</t>
  </si>
  <si>
    <t>353</t>
  </si>
  <si>
    <t xml:space="preserve">Subvencije trgovačkim društvima, zadrugama, poljoprivrednicima i obrtnicima iz EU sredstava </t>
  </si>
  <si>
    <t>36</t>
  </si>
  <si>
    <t>Pomoći dane u inozemstvo i unutar općeg proračuna (šifre 361+362+363+365+366+367+368+369)</t>
  </si>
  <si>
    <t>361</t>
  </si>
  <si>
    <t>Pomoći inozemnim vladama (šifre 3611+3612)</t>
  </si>
  <si>
    <t>3611</t>
  </si>
  <si>
    <t>Tekuće pomoći inozemnim vladama</t>
  </si>
  <si>
    <t>3612</t>
  </si>
  <si>
    <t>Kapitalne pomoći inozemnim vladama</t>
  </si>
  <si>
    <t>362</t>
  </si>
  <si>
    <t>Pomoći međunarodnim organizacijama te institucijama i tijelima EU (šifre 3621+3622)</t>
  </si>
  <si>
    <t>3621</t>
  </si>
  <si>
    <t>Tekuće pomoći međunarodnim organizacijama te institucijama i tijelima EU</t>
  </si>
  <si>
    <t>3622</t>
  </si>
  <si>
    <t>Kapitalne pomoći međunarodnim organizacijama te institucijama i tijelima EU</t>
  </si>
  <si>
    <t>363</t>
  </si>
  <si>
    <t>Pomoći drugom proračunu i izvanproračunskim korisnicima (šifre 3631 do 3636)</t>
  </si>
  <si>
    <t>3631</t>
  </si>
  <si>
    <t>Tekuće pomoći drugom proračunu i izvanproračunskim korisnicima</t>
  </si>
  <si>
    <t>3632</t>
  </si>
  <si>
    <t>Kapitalne pomoći drugom proračunu i izvanproračunskim korisnicima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</si>
  <si>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</si>
  <si>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</si>
  <si>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</si>
  <si>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</si>
  <si>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</si>
  <si>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</si>
  <si>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</si>
  <si>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3652</t>
  </si>
  <si>
    <t>3653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</si>
  <si>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</si>
  <si>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</si>
  <si>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</si>
  <si>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</si>
  <si>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</si>
  <si>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</si>
  <si>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</si>
  <si>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</si>
  <si>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</si>
  <si>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</si>
  <si>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3672</t>
  </si>
  <si>
    <t>Prijenosi proračunskim korisnicima iz nadležnog proračuna za financiranje rashoda poslovanja</t>
  </si>
  <si>
    <t>3673</t>
  </si>
  <si>
    <t>Prijenosi proračunskim korisnicima iz nadležnog proračuna za nabavu nefinancijske imovine</t>
  </si>
  <si>
    <t>3674</t>
  </si>
  <si>
    <t>Prijenosi proračunskim korisnicima iz nadležnog proračuna za financijsku imovinu i otplatu zajmova</t>
  </si>
  <si>
    <t>368</t>
  </si>
  <si>
    <t>Pomoći temeljem prijenosa EU sredstava (šifre 3681+3682)</t>
  </si>
  <si>
    <t>3681</t>
  </si>
  <si>
    <t>3682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</si>
  <si>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</si>
  <si>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</si>
  <si>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</si>
  <si>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</si>
  <si>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</si>
  <si>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</si>
  <si>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37</t>
  </si>
  <si>
    <t>Naknade građanima i kućanstvima na temelju osiguranja i druge naknade (šifre 371+372)</t>
  </si>
  <si>
    <t>371</t>
  </si>
  <si>
    <t>Naknade građanima i kućanstvima na temelju osiguranja (šifre 3711 do 3715)</t>
  </si>
  <si>
    <t>3711</t>
  </si>
  <si>
    <t>Naknade građanima i kućanstvima u novcu - neposredno ili putem ustanova izvan javnog sektora</t>
  </si>
  <si>
    <t>3712</t>
  </si>
  <si>
    <t>Naknade građanima i kućanstvima u naravi - neposredno ili putem ustanova izvan javnog sektora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</si>
  <si>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</si>
  <si>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</si>
  <si>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</si>
  <si>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</si>
  <si>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</si>
  <si>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</si>
  <si>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>372</t>
  </si>
  <si>
    <t xml:space="preserve">Ostale naknade građanima i kućanstvima iz proračuna (šifre 3721 do 3723) </t>
  </si>
  <si>
    <t>3721</t>
  </si>
  <si>
    <t xml:space="preserve">Naknade građanima i kućanstvima u novcu </t>
  </si>
  <si>
    <t>3722</t>
  </si>
  <si>
    <t>Naknade građanima i kućanstvima u naravi</t>
  </si>
  <si>
    <t>3723</t>
  </si>
  <si>
    <t>Naknade građanima i kućanstvima iz EU sredstava</t>
  </si>
  <si>
    <t>38</t>
  </si>
  <si>
    <t>Rashodi za donacije, kazne, naknade šteta i kapitalne pomoći (šifre 381+382+383+386)</t>
  </si>
  <si>
    <t>381</t>
  </si>
  <si>
    <t xml:space="preserve">Tekuće donacije (šifre 3811 do 3813) </t>
  </si>
  <si>
    <t>3811</t>
  </si>
  <si>
    <t>Tekuće donacije u novcu</t>
  </si>
  <si>
    <t>3812</t>
  </si>
  <si>
    <t>Tekuće donacije u naravi</t>
  </si>
  <si>
    <t>3813</t>
  </si>
  <si>
    <t>Tekuće donacije iz EU sredstava</t>
  </si>
  <si>
    <t>382</t>
  </si>
  <si>
    <t xml:space="preserve">Kapitalne donacije (šifre 3821 do 3824) </t>
  </si>
  <si>
    <t>3821</t>
  </si>
  <si>
    <t>Kapitalne donacije neprofitnim organizacijama</t>
  </si>
  <si>
    <t>3822</t>
  </si>
  <si>
    <t>Kapitalne donacije građanima i kućanstvima</t>
  </si>
  <si>
    <t>3823</t>
  </si>
  <si>
    <t>Kapitalne donacije iz EU sredstava</t>
  </si>
  <si>
    <t>3824</t>
  </si>
  <si>
    <t>Donacije neprofitnim organizacijama, građanima i kućanstvima u tuzemstvu po protestiranim jamstvima</t>
  </si>
  <si>
    <t>383</t>
  </si>
  <si>
    <t>Kazne, penali i naknade štete (šifre 3831 do 3835)</t>
  </si>
  <si>
    <t>3831</t>
  </si>
  <si>
    <t>Naknade šteta pravnim i fizičkim osobama</t>
  </si>
  <si>
    <t>3832</t>
  </si>
  <si>
    <t>Penali, ležarine i drugo</t>
  </si>
  <si>
    <t>3833</t>
  </si>
  <si>
    <t xml:space="preserve">Naknade šteta zaposlenicima </t>
  </si>
  <si>
    <t>3834</t>
  </si>
  <si>
    <t>Ugovorene kazne i ostale naknade šteta</t>
  </si>
  <si>
    <t>3835</t>
  </si>
  <si>
    <t>386</t>
  </si>
  <si>
    <t>Kapitalne pomoći (šifre 3861 do 3865)</t>
  </si>
  <si>
    <t>3861</t>
  </si>
  <si>
    <t>Kapitalne pomoći kreditnim i ostalim financijskim institucijama te trgovačkim društvima u javnom sektoru</t>
  </si>
  <si>
    <t>3862</t>
  </si>
  <si>
    <t>Kapitalne pomoći kreditnim i ostalim financijskim institucijama te trgovačkim društvima i zadrugama izvan javnog sektora</t>
  </si>
  <si>
    <t>3863</t>
  </si>
  <si>
    <t>Kapitalne pomoći poljoprivrednicima i obrtnicima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</si>
  <si>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</si>
  <si>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</si>
  <si>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</si>
  <si>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</si>
  <si>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Stanje zaliha proizvodnje i gotovih proizvoda na početku razdoblja</t>
  </si>
  <si>
    <t>Z001</t>
  </si>
  <si>
    <t xml:space="preserve">Stanje zaliha proizvodnje i gotovih proizvoda na kraju razdoblja </t>
  </si>
  <si>
    <t>Z002</t>
  </si>
  <si>
    <t>Povećanje zaliha proizvodnje i gotovih proizvoda (šifre Z002-Z001)</t>
  </si>
  <si>
    <t>Z003</t>
  </si>
  <si>
    <t xml:space="preserve">Smanjenje zaliha proizvodnje i gotovih proizvoda (šifre Z001-Z002) </t>
  </si>
  <si>
    <t>Z004</t>
  </si>
  <si>
    <t>Ukupni rashodi poslovanja (šifre 3-Z003+Z004)</t>
  </si>
  <si>
    <t>Z005</t>
  </si>
  <si>
    <t xml:space="preserve">VIŠAK PRIHODA POSLOVANJA (šifre 6-Z005) </t>
  </si>
  <si>
    <t>X001</t>
  </si>
  <si>
    <t>MANJAK PRIHODA POSLOVANJA (šifre Z005-6)</t>
  </si>
  <si>
    <t>Y001</t>
  </si>
  <si>
    <t>92211</t>
  </si>
  <si>
    <t>Višak prihoda poslovanja - preneseni</t>
  </si>
  <si>
    <t>92221</t>
  </si>
  <si>
    <t>Manjak prihoda poslovanja - preneseni</t>
  </si>
  <si>
    <t>96</t>
  </si>
  <si>
    <r>
      <rPr>
        <sz val="9"/>
        <color theme="1"/>
        <rFont val="Arial"/>
        <family val="2"/>
      </rPr>
      <t>Obračunati prihodi poslovanja</t>
    </r>
    <r>
      <rPr>
        <sz val="9"/>
        <color theme="1"/>
        <rFont val="Arial"/>
        <family val="2"/>
      </rPr>
      <t xml:space="preserve"> - nenaplaćeni</t>
    </r>
  </si>
  <si>
    <t>9661</t>
  </si>
  <si>
    <r>
      <rPr>
        <sz val="9"/>
        <color theme="1"/>
        <rFont val="Arial"/>
        <family val="2"/>
      </rPr>
      <t>Prihodi od prodaje proizvoda i robe i pruženih usluga</t>
    </r>
    <r>
      <rPr>
        <sz val="9"/>
        <color theme="1"/>
        <rFont val="Arial"/>
        <family val="2"/>
      </rPr>
      <t xml:space="preserve"> - nenaplaćen</t>
    </r>
    <r>
      <rPr>
        <strike/>
        <sz val="9"/>
        <color theme="1"/>
        <rFont val="Arial"/>
        <family val="2"/>
      </rPr>
      <t>i</t>
    </r>
  </si>
  <si>
    <t>9673</t>
  </si>
  <si>
    <t>Obračunati prihodi od HZZO-a na temelju ugovornih obveza</t>
  </si>
  <si>
    <t>Prihodi i rashodi od nefinancijske imovine</t>
  </si>
  <si>
    <t>7</t>
  </si>
  <si>
    <t>Prihodi od prodaje nefinancijske imovine (šifre 71+72+73+74)</t>
  </si>
  <si>
    <t>71</t>
  </si>
  <si>
    <t>Prihodi od prodaje neproizvedene dugotrajne imovine (šifre 711+712)</t>
  </si>
  <si>
    <t>711</t>
  </si>
  <si>
    <t>Prihodi od prodaje materijalne imovine - prirodnih bogatstava (šifre 7111 do 7113)</t>
  </si>
  <si>
    <t>7111</t>
  </si>
  <si>
    <t>Zemljište</t>
  </si>
  <si>
    <t>7112</t>
  </si>
  <si>
    <t>Rudna bogatstva</t>
  </si>
  <si>
    <t>7113</t>
  </si>
  <si>
    <t>Prihodi od prodaje ostale prirodne materijalne imovine</t>
  </si>
  <si>
    <t>712</t>
  </si>
  <si>
    <t>Prihodi od prodaje nematerijalne imovine (šifre 7121 do 7126)</t>
  </si>
  <si>
    <t>7121</t>
  </si>
  <si>
    <t>Patenti</t>
  </si>
  <si>
    <t>7122</t>
  </si>
  <si>
    <t>Koncesije</t>
  </si>
  <si>
    <t>7123</t>
  </si>
  <si>
    <t>Licence</t>
  </si>
  <si>
    <t>7124</t>
  </si>
  <si>
    <t>Ostala prava</t>
  </si>
  <si>
    <t>7125</t>
  </si>
  <si>
    <t>Goodwill</t>
  </si>
  <si>
    <t>7126</t>
  </si>
  <si>
    <t>Ostala nematerijalna imovina</t>
  </si>
  <si>
    <t>72</t>
  </si>
  <si>
    <t>Prihodi od prodaje proizvedene dugotrajne imovine (šifre 721+722+723+724+725+726)</t>
  </si>
  <si>
    <t>721</t>
  </si>
  <si>
    <t>Prihodi od prodaje građevinskih objekata (šifre 7211 do 7214)</t>
  </si>
  <si>
    <t>7211</t>
  </si>
  <si>
    <t>Stambeni objekti</t>
  </si>
  <si>
    <t>7212</t>
  </si>
  <si>
    <t>Poslovni objekti</t>
  </si>
  <si>
    <t>7213</t>
  </si>
  <si>
    <t>Ceste, željeznice i ostali prometni objekti</t>
  </si>
  <si>
    <t>7214</t>
  </si>
  <si>
    <t>Ostali građevinski objekti</t>
  </si>
  <si>
    <t>722</t>
  </si>
  <si>
    <t>Prihodi od prodaje postrojenja i opreme (šifre 7221 do 7228)</t>
  </si>
  <si>
    <t>7221</t>
  </si>
  <si>
    <t>Uredska oprema i namještaj</t>
  </si>
  <si>
    <t>7222</t>
  </si>
  <si>
    <t xml:space="preserve">Komunikacijska oprema </t>
  </si>
  <si>
    <t>7223</t>
  </si>
  <si>
    <t>Oprema za održavanje i zaštitu</t>
  </si>
  <si>
    <t>7224</t>
  </si>
  <si>
    <t>Medicinska i laboratorijska oprema</t>
  </si>
  <si>
    <t>7225</t>
  </si>
  <si>
    <t>Instrumenti i uređaji</t>
  </si>
  <si>
    <t>7226</t>
  </si>
  <si>
    <t>Sportska i glazbena oprema</t>
  </si>
  <si>
    <t>7227</t>
  </si>
  <si>
    <t>Uređaji, strojevi i oprema za ostale namjene</t>
  </si>
  <si>
    <t>7228</t>
  </si>
  <si>
    <t>Vojna oprema</t>
  </si>
  <si>
    <t>723</t>
  </si>
  <si>
    <t>Prihodi od prodaje prijevoznih sredstava (šifre 7231 do 7234)</t>
  </si>
  <si>
    <t>7231</t>
  </si>
  <si>
    <t>Prijevozna sredstva u cestovnom prometu</t>
  </si>
  <si>
    <t>7232</t>
  </si>
  <si>
    <t>Prijevozna sredstva u željezničkom prometu</t>
  </si>
  <si>
    <t>7233</t>
  </si>
  <si>
    <t>Prijevozna sredstva u pomorskom i riječnom prometu</t>
  </si>
  <si>
    <t>7234</t>
  </si>
  <si>
    <t>Prijevozna sredstva u zračnom prometu</t>
  </si>
  <si>
    <t>724</t>
  </si>
  <si>
    <t>Prihodi od prodaje knjiga, umjetničkih djela i ostalih izložbenih vrijednosti (šifre 7241 do 7244)</t>
  </si>
  <si>
    <t>7241</t>
  </si>
  <si>
    <t>Knjige</t>
  </si>
  <si>
    <t>7242</t>
  </si>
  <si>
    <t>Umjetnička djela (izložena u galerijama, muzejima i slično)</t>
  </si>
  <si>
    <t>7243</t>
  </si>
  <si>
    <t>Muzejski izlošci i predmeti prirodnih rijetkosti</t>
  </si>
  <si>
    <t>7244</t>
  </si>
  <si>
    <t>Ostale nespomenute izložbene vrijednosti</t>
  </si>
  <si>
    <t>725</t>
  </si>
  <si>
    <t>Prihodi od prodaje višegodišnjih nasada i osnovnog stada (šifre 7251+7252)</t>
  </si>
  <si>
    <t>7251</t>
  </si>
  <si>
    <t>Višegodišnji nasadi</t>
  </si>
  <si>
    <t>7252</t>
  </si>
  <si>
    <t>Osnovno stado</t>
  </si>
  <si>
    <t>726</t>
  </si>
  <si>
    <t>Prihodi od prodaje nematerijalne proizvedene imovine (šifre 7261 do 7264)</t>
  </si>
  <si>
    <t>7261</t>
  </si>
  <si>
    <t>Istraživanje rudnih bogatstava</t>
  </si>
  <si>
    <t>7262</t>
  </si>
  <si>
    <t xml:space="preserve">Ulaganja u računalne programe </t>
  </si>
  <si>
    <t>7263</t>
  </si>
  <si>
    <t>Umjetnička, literarna i znanstvena djela</t>
  </si>
  <si>
    <t>7264</t>
  </si>
  <si>
    <t>Ostala nematerijalna proizvedena imovina</t>
  </si>
  <si>
    <t>73</t>
  </si>
  <si>
    <t>Prihodi od prodaje plemenitih metala i ostalih pohranjenih vrijednosti (šifra 731)</t>
  </si>
  <si>
    <t>731</t>
  </si>
  <si>
    <t>Prihodi od prodaje plemenitih metala i ostalih pohranjenih vrijednosti (šifre 7311+7312)</t>
  </si>
  <si>
    <t>7311</t>
  </si>
  <si>
    <t>Plemeniti metali i drago kamenje</t>
  </si>
  <si>
    <t>7312</t>
  </si>
  <si>
    <t>Pohranjene knjige, umjetnička djela i slične vrijednosti</t>
  </si>
  <si>
    <t>74</t>
  </si>
  <si>
    <t>Prihodi od prodaje proizvedene kratkotrajne imovine (šifra 741)</t>
  </si>
  <si>
    <t>741</t>
  </si>
  <si>
    <t>Prihodi od prodaje zaliha</t>
  </si>
  <si>
    <t>4</t>
  </si>
  <si>
    <t>Rashodi za nabavu nefinancijske imovine (šifre 41+42+43+44+45)</t>
  </si>
  <si>
    <t>41</t>
  </si>
  <si>
    <t>Rashodi za nabavu neproizvedene dugotrajne imovine (šifre 411+412)</t>
  </si>
  <si>
    <t>411</t>
  </si>
  <si>
    <t>Materijalna imovina - prirodna bogatstva (šifre 4111 do 4113)</t>
  </si>
  <si>
    <t>4111</t>
  </si>
  <si>
    <t>4112</t>
  </si>
  <si>
    <t>4113</t>
  </si>
  <si>
    <t>Ostala prirodna materijalna imovina</t>
  </si>
  <si>
    <t>412</t>
  </si>
  <si>
    <t>Nematerijalna imovina (šifre 4121 do 4126)</t>
  </si>
  <si>
    <t>4121</t>
  </si>
  <si>
    <t>4122</t>
  </si>
  <si>
    <t>4123</t>
  </si>
  <si>
    <t>4124</t>
  </si>
  <si>
    <t>4125</t>
  </si>
  <si>
    <t>4126</t>
  </si>
  <si>
    <t>42</t>
  </si>
  <si>
    <t>Rashodi za nabavu proizvedene dugotrajne imovine (šifre 421+422+423+424+425+426)</t>
  </si>
  <si>
    <t>421</t>
  </si>
  <si>
    <t>Građevinski objekti (šifre 4211 do 4214)</t>
  </si>
  <si>
    <t>4211</t>
  </si>
  <si>
    <t>4212</t>
  </si>
  <si>
    <t>4213</t>
  </si>
  <si>
    <t>4214</t>
  </si>
  <si>
    <t>422</t>
  </si>
  <si>
    <t>Postrojenja i oprema (šifre 4221 do 4228)</t>
  </si>
  <si>
    <t>4221</t>
  </si>
  <si>
    <t>4222</t>
  </si>
  <si>
    <t>Komunikacijska oprema</t>
  </si>
  <si>
    <t>4223</t>
  </si>
  <si>
    <t>4224</t>
  </si>
  <si>
    <t>4225</t>
  </si>
  <si>
    <t>4226</t>
  </si>
  <si>
    <t>4227</t>
  </si>
  <si>
    <t>4228</t>
  </si>
  <si>
    <t>423</t>
  </si>
  <si>
    <t>Prijevozna sredstva (šifre 4231 do 4234)</t>
  </si>
  <si>
    <t>4231</t>
  </si>
  <si>
    <t>4232</t>
  </si>
  <si>
    <t>4233</t>
  </si>
  <si>
    <t>4234</t>
  </si>
  <si>
    <t>424</t>
  </si>
  <si>
    <t>Knjige, umjetnička djela i ostale izložbene vrijednosti (šifre 4241 do 4244)</t>
  </si>
  <si>
    <t>4241</t>
  </si>
  <si>
    <t xml:space="preserve">Knjige </t>
  </si>
  <si>
    <t>4242</t>
  </si>
  <si>
    <t>4243</t>
  </si>
  <si>
    <t>4244</t>
  </si>
  <si>
    <t>425</t>
  </si>
  <si>
    <t>Višegodišnji nasadi i osnovno stado (šifre 4251+4252)</t>
  </si>
  <si>
    <t>4251</t>
  </si>
  <si>
    <t xml:space="preserve">Višegodišnji nasadi </t>
  </si>
  <si>
    <t>4252</t>
  </si>
  <si>
    <t>426</t>
  </si>
  <si>
    <t>Nematerijalna proizvedena imovina (šifre 4261 do 4264)</t>
  </si>
  <si>
    <t>4261</t>
  </si>
  <si>
    <t>4262</t>
  </si>
  <si>
    <t>4263</t>
  </si>
  <si>
    <t>4264</t>
  </si>
  <si>
    <t>43</t>
  </si>
  <si>
    <t>Rashodi za nabavu plemenitih metala i ostalih pohranjenih vrijednosti (šifra 431)</t>
  </si>
  <si>
    <t>431</t>
  </si>
  <si>
    <t>Plemeniti metali i ostale pohranjene vrijednosti (šifre 4311+4312)</t>
  </si>
  <si>
    <t>4311</t>
  </si>
  <si>
    <t>4312</t>
  </si>
  <si>
    <t>44</t>
  </si>
  <si>
    <t>Rashodi za nabavu proizvedene kratkotrajne imovine (šifra 441)</t>
  </si>
  <si>
    <t>441</t>
  </si>
  <si>
    <t>Rashodi za nabavu zaliha</t>
  </si>
  <si>
    <t>45</t>
  </si>
  <si>
    <t>Rashodi za dodatna ulaganja na nefinancijskoj imovini (šifre 451 do 454)</t>
  </si>
  <si>
    <t>451</t>
  </si>
  <si>
    <t>Dodatna ulaganja na građevinskim objektima</t>
  </si>
  <si>
    <t>452</t>
  </si>
  <si>
    <t>Dodatna ulaganja na postrojenjima i opremi</t>
  </si>
  <si>
    <t>453</t>
  </si>
  <si>
    <t>Dodatna ulaganja na prijevoznim sredstvima</t>
  </si>
  <si>
    <t>454</t>
  </si>
  <si>
    <t>Dodatna ulaganja za ostalu nefinancijsku imovinu</t>
  </si>
  <si>
    <t>VIŠAK PRIHODA OD NEFINANCIJSKE IMOVINE (šifre 7-4)</t>
  </si>
  <si>
    <t>X002</t>
  </si>
  <si>
    <t>MANJAK PRIHODA OD NEFINANCIJSKE IMOVINE (šifre 4-7)</t>
  </si>
  <si>
    <t>Y002</t>
  </si>
  <si>
    <t>92212</t>
  </si>
  <si>
    <t xml:space="preserve">Višak prihoda od nefinancijske imovine - preneseni </t>
  </si>
  <si>
    <t>92222</t>
  </si>
  <si>
    <t xml:space="preserve">Manjak prihoda od nefinancijske imovine - preneseni </t>
  </si>
  <si>
    <t>97</t>
  </si>
  <si>
    <r>
      <rPr>
        <sz val="9"/>
        <color theme="1"/>
        <rFont val="Arial"/>
        <family val="2"/>
      </rPr>
      <t>Obračunati prihodi od prodaje nefinancijske imovine</t>
    </r>
    <r>
      <rPr>
        <sz val="9"/>
        <color theme="1"/>
        <rFont val="Arial"/>
        <family val="2"/>
      </rPr>
      <t xml:space="preserve"> - nenaplaćeni</t>
    </r>
  </si>
  <si>
    <t>UKUPNI PRIHODI (šifre 6+7)</t>
  </si>
  <si>
    <t>X067</t>
  </si>
  <si>
    <t>UKUPNI RASHODI (šifre Z005+4)</t>
  </si>
  <si>
    <t>Y034</t>
  </si>
  <si>
    <t>UKUPAN VIŠAK PRIHODA (šifre X067-Y034)</t>
  </si>
  <si>
    <t>X004</t>
  </si>
  <si>
    <t>UKUPAN MANJAK PRIHODA (šifre Y034-X067)</t>
  </si>
  <si>
    <t>Y004</t>
  </si>
  <si>
    <t>9221x, 9222x</t>
  </si>
  <si>
    <t>Višak prihoda - preneseni (šifre 92211+92212-92221-92222)</t>
  </si>
  <si>
    <t>9221x,9222x VP</t>
  </si>
  <si>
    <t>Manjak prihoda - preneseni (šifre 92221+92222-92211-92212)</t>
  </si>
  <si>
    <t>9221x,9222x MP</t>
  </si>
  <si>
    <t>96, 97</t>
  </si>
  <si>
    <r>
      <rPr>
        <sz val="9"/>
        <color theme="1"/>
        <rFont val="Arial"/>
        <family val="2"/>
      </rPr>
      <t>Obračunati pri</t>
    </r>
    <r>
      <rPr>
        <sz val="9"/>
        <color theme="1"/>
        <rFont val="Arial"/>
        <family val="2"/>
      </rPr>
      <t xml:space="preserve">hodi poslovanja i od prodaje nefinancijske imovine </t>
    </r>
    <r>
      <rPr>
        <sz val="9"/>
        <color theme="1"/>
        <rFont val="Arial"/>
        <family val="2"/>
      </rPr>
      <t xml:space="preserve">- nenaplaćeni </t>
    </r>
    <r>
      <rPr>
        <sz val="9"/>
        <color theme="1"/>
        <rFont val="Arial"/>
        <family val="2"/>
      </rPr>
      <t>(šifre 96+97)</t>
    </r>
  </si>
  <si>
    <t>96,97</t>
  </si>
  <si>
    <t>Primici i izdaci</t>
  </si>
  <si>
    <t>8</t>
  </si>
  <si>
    <t>Primici od financijske imovine i zaduživanja (šifre 81+82+83+84+85)</t>
  </si>
  <si>
    <t>81</t>
  </si>
  <si>
    <t>Primljeni povrati glavnica danih zajmova (šifre 811+812+813+814+815+816+817+818)</t>
  </si>
  <si>
    <t>811</t>
  </si>
  <si>
    <t>Primici (povrati) glavnice zajmova danih međunarodnim organizacijama, institucijama i tijelima EU te inozemnim vladama (šifre 8113 do 8116)</t>
  </si>
  <si>
    <t>8113</t>
  </si>
  <si>
    <t>Povrat zajmova danih međunarodnim organizacijama</t>
  </si>
  <si>
    <t>8114</t>
  </si>
  <si>
    <t>Povrat zajmova danih institucijama i tijelima EU</t>
  </si>
  <si>
    <t>8115</t>
  </si>
  <si>
    <t>Povrat zajmova danih inozemnim vladama u EU</t>
  </si>
  <si>
    <t>8116</t>
  </si>
  <si>
    <t>Povrat zajmova danih inozemnim vladama izvan EU</t>
  </si>
  <si>
    <t>812</t>
  </si>
  <si>
    <t>Primici (povrati) glavnice zajmova danih neprofitnim organizacijama, građanima i kućanstvima (šifre 8121+8122)</t>
  </si>
  <si>
    <t>8121</t>
  </si>
  <si>
    <t>Povrat zajmova danih neprofitnim organizacijama, građanima i kućanstvima u tuzemstvu</t>
  </si>
  <si>
    <t>8122</t>
  </si>
  <si>
    <t>Povrat zajmova danih neprofitnim organizacijama, građanima i kućanstvima u inozemstvu</t>
  </si>
  <si>
    <t>813</t>
  </si>
  <si>
    <t>Primici (povrati) glavnice zajmova danih kreditnim i ostalim financijskim institucijama u javnom sektoru (šifre 8132 do 8134)</t>
  </si>
  <si>
    <t>8132</t>
  </si>
  <si>
    <t>Povrat zajmova danih kreditnim institucijama u javnom sektoru</t>
  </si>
  <si>
    <t>8133</t>
  </si>
  <si>
    <t>Povrat zajmova danih osiguravajućim društvima u javnom sektoru</t>
  </si>
  <si>
    <t>8134</t>
  </si>
  <si>
    <t>Povrat zajmova danih ostalim financijskim institucijama u javnom sektoru</t>
  </si>
  <si>
    <t>814</t>
  </si>
  <si>
    <t>Primici (povrati) glavnice zajmova danih trgovačkim društvima u javnom sektoru</t>
  </si>
  <si>
    <t>815</t>
  </si>
  <si>
    <t>Primici (povrati) glavnice zajmova danih kreditnim i ostalim financijskim institucijama izvan javnog sektora (šifre 8153 do 8158)</t>
  </si>
  <si>
    <t>8153</t>
  </si>
  <si>
    <t>Povrat zajmova danih tuzemnim kreditnim institucijama izvan javnog sektora</t>
  </si>
  <si>
    <t>8154</t>
  </si>
  <si>
    <t>Povrat zajmova danih tuzemnim osiguravajućim društvima izvan javnog sektora</t>
  </si>
  <si>
    <t>8155</t>
  </si>
  <si>
    <t>Povrat zajmova danih ostalim tuzemnim financijskim institucijama izvan javnog sektora</t>
  </si>
  <si>
    <t>8156</t>
  </si>
  <si>
    <t>Povrat zajmova danih inozemnim kreditnim institucijama</t>
  </si>
  <si>
    <t>8157</t>
  </si>
  <si>
    <t>Povrat zajmova danih inozemnim osiguravajućim društvima</t>
  </si>
  <si>
    <t>8158</t>
  </si>
  <si>
    <t>Povrat zajmova danih ostalim inozemnim financijskim institucijama</t>
  </si>
  <si>
    <t>816</t>
  </si>
  <si>
    <t>Primici (povrati) glavnice zajmova danih trgovačkim društvima i obrtnicima izvan javnog sektora (šifre 8163 do 8166)</t>
  </si>
  <si>
    <t>8163</t>
  </si>
  <si>
    <t>Povrat zajmova danih tuzemnim trgovačkim društvima izvan javnog sektora</t>
  </si>
  <si>
    <t>8164</t>
  </si>
  <si>
    <t>Povrat zajmova danih tuzemnim obrtnicima</t>
  </si>
  <si>
    <t>8165</t>
  </si>
  <si>
    <t>Povrat zajmova danih inozemnim trgovačkim društvima</t>
  </si>
  <si>
    <t>8166</t>
  </si>
  <si>
    <t>Povrat zajmova danih inozemnim obrtnicima</t>
  </si>
  <si>
    <t>817</t>
  </si>
  <si>
    <t>Povrat zajmova danih drugim razinama vlasti (šifre 8171 do 8177)</t>
  </si>
  <si>
    <t>8171</t>
  </si>
  <si>
    <t>Povrat zajmova danih državnom proračunu</t>
  </si>
  <si>
    <t>8172</t>
  </si>
  <si>
    <t>Povrat zajmova danih županijskim proračunima</t>
  </si>
  <si>
    <t>8173</t>
  </si>
  <si>
    <t>Povrat zajmova danih gradskim proračunima</t>
  </si>
  <si>
    <t>8174</t>
  </si>
  <si>
    <t>Povrat zajmova danih općinskim proračunima</t>
  </si>
  <si>
    <t>8175</t>
  </si>
  <si>
    <t>Povrat zajmova danih HZMO-u, HZZ-u i HZZO-u</t>
  </si>
  <si>
    <t>8176</t>
  </si>
  <si>
    <t>Povrat zajmova danih ostalim izvanproračunskim korisnicima državnog proračuna</t>
  </si>
  <si>
    <t>8177</t>
  </si>
  <si>
    <t>Povrat zajmova danih izvanproračunskim korisnicima JLP(R)S</t>
  </si>
  <si>
    <t>818</t>
  </si>
  <si>
    <t>Primici od povrata jamčevnih pologa</t>
  </si>
  <si>
    <t>82</t>
  </si>
  <si>
    <t>Primici od izdanih financijskih instrumenata - vrijednosnih papira (šifre 821+822+823+824)</t>
  </si>
  <si>
    <t>821</t>
  </si>
  <si>
    <t>Trezorski zapisi (šifre 8211+8212)</t>
  </si>
  <si>
    <t>8211</t>
  </si>
  <si>
    <t>Trezorski zapisi - tuzemni</t>
  </si>
  <si>
    <t>8212</t>
  </si>
  <si>
    <t>Trezorski zapisi - inozemni</t>
  </si>
  <si>
    <t>822</t>
  </si>
  <si>
    <t>Obveznice (šifre 8221+8222)</t>
  </si>
  <si>
    <t>8221</t>
  </si>
  <si>
    <t>Obveznice - tuzemne</t>
  </si>
  <si>
    <t>8222</t>
  </si>
  <si>
    <t>Obveznice - inozemne</t>
  </si>
  <si>
    <t>823</t>
  </si>
  <si>
    <t>Opcije i drugi financijski derivati (šifre 8231+8232)</t>
  </si>
  <si>
    <t>8231</t>
  </si>
  <si>
    <t>Opcije i drugi financijski derivati - tuzemni</t>
  </si>
  <si>
    <t>8232</t>
  </si>
  <si>
    <t>Opcije i drugi financijski derivati - inozemni</t>
  </si>
  <si>
    <t>824</t>
  </si>
  <si>
    <t>Ostali vrijednosni papiri (šifre 8241+8242)</t>
  </si>
  <si>
    <t>8241</t>
  </si>
  <si>
    <t>Ostali vrijednosni papiri - tuzemni</t>
  </si>
  <si>
    <t>8242</t>
  </si>
  <si>
    <t>Ostali vrijednosni papiri - inozemni</t>
  </si>
  <si>
    <t>83</t>
  </si>
  <si>
    <t>Primici od prodaje financijskih instrumenata - dionica i udjela u glavnici (šifre 831+832+833+834)</t>
  </si>
  <si>
    <t>831</t>
  </si>
  <si>
    <t>Primici od prodaje dionica i udjela u glavnici kreditnih i ostalih financijskih institucija u javnom sektoru (šifre 8312 do 8314)</t>
  </si>
  <si>
    <t>8312</t>
  </si>
  <si>
    <t>Dionice i udjeli u glavnici kreditnih institucija u javnom sektoru</t>
  </si>
  <si>
    <t>8313</t>
  </si>
  <si>
    <t>Dionice i udjeli u glavnici osiguravajućih društava u javnom sektoru</t>
  </si>
  <si>
    <t>8314</t>
  </si>
  <si>
    <t>Dionice i udjeli u glavnici ostalih financijskih institucija u javnom sektoru</t>
  </si>
  <si>
    <t>832</t>
  </si>
  <si>
    <t>Primici od prodaje dionica i udjela u glavnici trgovačkih društava u javnom sektoru</t>
  </si>
  <si>
    <t>833</t>
  </si>
  <si>
    <t>Primici od prodaje dionica i udjela u glavnici kreditnih i ostalih financijskih institucija izvan javnog sektora (šifre 8331+8332)</t>
  </si>
  <si>
    <t>8331</t>
  </si>
  <si>
    <t xml:space="preserve">Dionice i udjeli u glavnici tuzemnih kreditnih i ostalih financijskih institucija izvan javnog sektora </t>
  </si>
  <si>
    <t>8332</t>
  </si>
  <si>
    <t xml:space="preserve">Dionice i udjeli u glavnici inozemnih kreditnih i ostalih financijskih institucija </t>
  </si>
  <si>
    <t>834</t>
  </si>
  <si>
    <t>Primici od prodaje dionica i udjela u glavnici trgovačkih društava izvan javnog sektora (šifre 8341+8342)</t>
  </si>
  <si>
    <t>8341</t>
  </si>
  <si>
    <t>Dionice i udjeli u glavnici tuzemnih trgovačkih društava izvan javnog sektora</t>
  </si>
  <si>
    <t>8342</t>
  </si>
  <si>
    <t>Dionice i udjeli u glavnici inozemnih trgovačkih društava</t>
  </si>
  <si>
    <t>84</t>
  </si>
  <si>
    <t>Primici od zaduživanja (šifre 841+842+843+844+845+847)</t>
  </si>
  <si>
    <t>841</t>
  </si>
  <si>
    <t>Primljeni krediti i zajmovi od međunarodnih organizacija, institucija i tijela EU te inozemnih vlada (šifre 8413 do 8416)</t>
  </si>
  <si>
    <t>8413</t>
  </si>
  <si>
    <t>Primljeni zajmovi od međunarodnih organizacija</t>
  </si>
  <si>
    <t>8414</t>
  </si>
  <si>
    <t>Primljeni krediti i zajmovi od institucija i tijela EU</t>
  </si>
  <si>
    <t>8415</t>
  </si>
  <si>
    <t>Primljeni zajmovi od inozemnih vlada u EU</t>
  </si>
  <si>
    <t>8416</t>
  </si>
  <si>
    <t>Primljeni zajmovi od inozemnih vlada izvan EU</t>
  </si>
  <si>
    <t>842</t>
  </si>
  <si>
    <t>Primljeni krediti i zajmovi od kreditnih i ostalih financijskih institucija u javnom sektoru (šifre 8422 do 8424)</t>
  </si>
  <si>
    <t>8422</t>
  </si>
  <si>
    <t>Primljeni krediti od kreditnih institucija u javnom sektoru</t>
  </si>
  <si>
    <t>8423</t>
  </si>
  <si>
    <t>Primljeni zajmovi od osiguravajućih društava u javnom sektoru</t>
  </si>
  <si>
    <t>8424</t>
  </si>
  <si>
    <t>Primljeni zajmovi od ostalih financijskih institucija u javnom sektoru</t>
  </si>
  <si>
    <t>843</t>
  </si>
  <si>
    <t>Primljeni zajmovi od trgovačkih društava u javnom sektoru</t>
  </si>
  <si>
    <t>844</t>
  </si>
  <si>
    <t>Primljeni krediti i zajmovi od kreditnih i ostalih financijskih institucija izvan javnog sektora (šifre 8443 do 8448)</t>
  </si>
  <si>
    <t>8443</t>
  </si>
  <si>
    <t>Primljeni krediti od tuzemnih kreditnih institucija izvan javnog sektora</t>
  </si>
  <si>
    <t>8444</t>
  </si>
  <si>
    <t>Primljeni zajmovi od tuzemnih osiguravajućih društava izvan javnog sektora</t>
  </si>
  <si>
    <t>8445</t>
  </si>
  <si>
    <t>Primljeni zajmovi od ostalih tuzemnih financijskih institucija izvan javnog sektora</t>
  </si>
  <si>
    <t>8446</t>
  </si>
  <si>
    <t>Primljeni krediti od inozemnih kreditnih institucija</t>
  </si>
  <si>
    <t>8447</t>
  </si>
  <si>
    <t>Primljeni zajmovi od inozemnih osiguravajućih društava</t>
  </si>
  <si>
    <t>8448</t>
  </si>
  <si>
    <t>Primljeni zajmovi od ostalih inozemnih financijskih institucija</t>
  </si>
  <si>
    <t>845</t>
  </si>
  <si>
    <t>Primljeni zajmovi od trgovačkih društava i obrtnika izvan javnog sektora (šifre 8453 do 8456)</t>
  </si>
  <si>
    <t>8453</t>
  </si>
  <si>
    <t>Primljeni zajmovi od tuzemnih trgovačkih društava izvan javnog sektora</t>
  </si>
  <si>
    <t>8454</t>
  </si>
  <si>
    <t>Primljeni zajmovi od tuzemnih obrtnika</t>
  </si>
  <si>
    <t>8455</t>
  </si>
  <si>
    <t>Primljeni zajmovi od inozemnih trgovačkih društava</t>
  </si>
  <si>
    <t>8456</t>
  </si>
  <si>
    <t>Primljeni zajmovi od inozemnih obrtnika</t>
  </si>
  <si>
    <t>847</t>
  </si>
  <si>
    <t>Primljeni zajmovi od drugih razina vlasti (šifre 8471 do 8477)</t>
  </si>
  <si>
    <t>8471</t>
  </si>
  <si>
    <t>Primljeni zajmovi od državnog proračuna</t>
  </si>
  <si>
    <t>8472</t>
  </si>
  <si>
    <t>Primljeni zajmovi od županijskih proračuna</t>
  </si>
  <si>
    <t>8473</t>
  </si>
  <si>
    <t>Primljeni zajmovi od gradskih proračuna</t>
  </si>
  <si>
    <t>8474</t>
  </si>
  <si>
    <t>Primljeni zajmovi od općinskih proračuna</t>
  </si>
  <si>
    <t>8475</t>
  </si>
  <si>
    <t>Primljeni zajmovi od HZMO-a, HZZ-a i HZZO-a</t>
  </si>
  <si>
    <t>8476</t>
  </si>
  <si>
    <t>Primljeni zajmovi od ostalih izvanproračunskih korisnika državnog proračuna</t>
  </si>
  <si>
    <t>8477</t>
  </si>
  <si>
    <t>Primljeni zajmovi od izvanproračunskih korisnika JLP(R)S</t>
  </si>
  <si>
    <t>85</t>
  </si>
  <si>
    <t>Primici od prodaje financijskih instrumenata - vrijednosnih papira iz portfelja (šifre 851+852+853+854)</t>
  </si>
  <si>
    <t>851</t>
  </si>
  <si>
    <t>Primici za komercijalne i blagajničke zapise (šifre 8511+8512)</t>
  </si>
  <si>
    <t>8511</t>
  </si>
  <si>
    <t>Komercijalni i blagajnički zapisi – tuzemni</t>
  </si>
  <si>
    <t>8512</t>
  </si>
  <si>
    <t>Komercijalni i blagajnički zapisi – inozemni</t>
  </si>
  <si>
    <t>852</t>
  </si>
  <si>
    <t>Primici za obveznice (šifre 8521+8522)</t>
  </si>
  <si>
    <t>8521</t>
  </si>
  <si>
    <t>Obveznice – tuzemne</t>
  </si>
  <si>
    <t>8522</t>
  </si>
  <si>
    <t>Obveznice – inozemne</t>
  </si>
  <si>
    <t>853</t>
  </si>
  <si>
    <t>Primici za opcije i druge financijske derivate (šifre 8531+8532)</t>
  </si>
  <si>
    <t>8531</t>
  </si>
  <si>
    <t>Opcije i drugi financijski derivati – tuzemni</t>
  </si>
  <si>
    <t>8532</t>
  </si>
  <si>
    <t>Opcije i drugi financijski derivati – inozemni</t>
  </si>
  <si>
    <t>854</t>
  </si>
  <si>
    <t>Primici za ostale vrijednosne papire (šifre 8541+8542)</t>
  </si>
  <si>
    <t>8541</t>
  </si>
  <si>
    <t>Ostali tuzemni vrijednosni papiri</t>
  </si>
  <si>
    <t>8542</t>
  </si>
  <si>
    <t>Ostali inozemni vrijednosni papiri</t>
  </si>
  <si>
    <t>5</t>
  </si>
  <si>
    <t>Izdaci za financijsku imovinu i otplate zajmova (šifre 51+52+53+54+55)</t>
  </si>
  <si>
    <t>51</t>
  </si>
  <si>
    <t>Izdaci za dane zajmove i jamčevne pologe (šifre 511+512+513+514+515+516+517+518)</t>
  </si>
  <si>
    <t>511</t>
  </si>
  <si>
    <t>Izdaci za dane zajmove međunarodnim organizacijama, institucijama i tijelima EU te inozemnim vladama (šifre 5113 do 5116)</t>
  </si>
  <si>
    <t>5113</t>
  </si>
  <si>
    <t>Dani zajmovi međunarodnim organizacijama</t>
  </si>
  <si>
    <t>5114</t>
  </si>
  <si>
    <t>Dani zajmovi institucijama i tijelima EU</t>
  </si>
  <si>
    <t>5115</t>
  </si>
  <si>
    <t>Dani zajmovi inozemnim vladama u EU</t>
  </si>
  <si>
    <t>5116</t>
  </si>
  <si>
    <t>Dani zajmovi inozemnim vladama izvan EU</t>
  </si>
  <si>
    <t>512</t>
  </si>
  <si>
    <t>Izdaci za dane zajmove neprofitnim organizacijama, građanima i kućanstvima (šifre 5121+5122)</t>
  </si>
  <si>
    <t>5121</t>
  </si>
  <si>
    <t>Dani zajmovi neprofitnim organizacijama, građanima i kućanstvima u tuzemstvu</t>
  </si>
  <si>
    <t>5122</t>
  </si>
  <si>
    <t>Dani zajmovi neprofitnim organizacijama, građanima i kućanstvima u inozemstvu</t>
  </si>
  <si>
    <t>513</t>
  </si>
  <si>
    <t>Izdaci za dane zajmove kreditnim i ostalim financijskim institucijama u javnom sektoru (šifre 5132 do 5134)</t>
  </si>
  <si>
    <t>5132</t>
  </si>
  <si>
    <t>Dani zajmovi kreditnim institucijama u javnom sektoru</t>
  </si>
  <si>
    <t>5133</t>
  </si>
  <si>
    <t>Dani zajmovi osiguravajućim društvima u javnom sektoru</t>
  </si>
  <si>
    <t>5134</t>
  </si>
  <si>
    <t>Dani zajmovi ostalim financijskim institucijama u javnom sektoru</t>
  </si>
  <si>
    <t>514</t>
  </si>
  <si>
    <t>Izdaci za dane zajmove trgovačkim društvima u javnom sektoru</t>
  </si>
  <si>
    <t>515</t>
  </si>
  <si>
    <t>Izdaci za dane zajmove kreditnim i ostalim financijskim institucijama izvan javnog sektora (šifre 5153 do 5158)</t>
  </si>
  <si>
    <t>5153</t>
  </si>
  <si>
    <t>Dani zajmovi tuzemnim kreditnim institucijama izvan javnog sektora</t>
  </si>
  <si>
    <t>5154</t>
  </si>
  <si>
    <t>Dani zajmovi tuzemnim osiguravajućim društvima izvan javnog sektora</t>
  </si>
  <si>
    <t>5155</t>
  </si>
  <si>
    <t>Dani zajmovi ostalim tuzemnim financijskim institucijama izvan javnog sektora</t>
  </si>
  <si>
    <t>5156</t>
  </si>
  <si>
    <t>Dani zajmovi inozemnim kreditnim institucijama</t>
  </si>
  <si>
    <t>5157</t>
  </si>
  <si>
    <t>Dani zajmovi inozemnim osiguravajućim društvima</t>
  </si>
  <si>
    <t>5158</t>
  </si>
  <si>
    <t>Dani zajmovi ostalim inozemnim financijskim institucijama</t>
  </si>
  <si>
    <t>516</t>
  </si>
  <si>
    <t>Izdaci za dane zajmove trgovačkim društvima i obrtnicima izvan javnog sektora (šifre 5163 do 5166)</t>
  </si>
  <si>
    <t>5163</t>
  </si>
  <si>
    <t>Dani zajmovi tuzemnim trgovačkim društvima izvan javnog sektora</t>
  </si>
  <si>
    <t>5164</t>
  </si>
  <si>
    <t>Dani zajmovi tuzemnim obrtnicima</t>
  </si>
  <si>
    <t>5165</t>
  </si>
  <si>
    <t>Dani zajmovi inozemnim trgovačkim društvima</t>
  </si>
  <si>
    <t>5166</t>
  </si>
  <si>
    <t>Dani zajmovi inozemnim obrtnicima</t>
  </si>
  <si>
    <t>517</t>
  </si>
  <si>
    <t>Dani zajmovi drugim razinama vlasti (šifre 5171 do 5177)</t>
  </si>
  <si>
    <t>5171</t>
  </si>
  <si>
    <t>Dani zajmovi državnom proračunu</t>
  </si>
  <si>
    <t>5172</t>
  </si>
  <si>
    <t>Dani zajmovi županijskim proračunima</t>
  </si>
  <si>
    <t>5173</t>
  </si>
  <si>
    <t>Dani zajmovi gradskim proračunima</t>
  </si>
  <si>
    <t>5174</t>
  </si>
  <si>
    <t>Dani zajmovi općinskim proračunima</t>
  </si>
  <si>
    <t>5175</t>
  </si>
  <si>
    <t>Dani zajmovi HZMO-u, HZZ-u i HZZO-u</t>
  </si>
  <si>
    <t>5176</t>
  </si>
  <si>
    <t>Dani zajmovi ostalim izvanproračunskim korisnicima državnog proračuna</t>
  </si>
  <si>
    <t>5177</t>
  </si>
  <si>
    <t>Dani zajmovi izvanproračunskim korisnicima JLP(R)S</t>
  </si>
  <si>
    <t>518</t>
  </si>
  <si>
    <t>Izdaci za jamčevne pologe</t>
  </si>
  <si>
    <t>52</t>
  </si>
  <si>
    <t>Izdaci za ulaganja u financijske instrumente - vrijednosne papire (šifre 521+522+523+524)</t>
  </si>
  <si>
    <t>521</t>
  </si>
  <si>
    <t>Izdaci za komercijalne i blagajničke zapise (šifre 5211+5212)</t>
  </si>
  <si>
    <t>5211</t>
  </si>
  <si>
    <t xml:space="preserve">Komercijalni i blagajnički zapisi - tuzemni </t>
  </si>
  <si>
    <t>5212</t>
  </si>
  <si>
    <t>Komercijalni i blagajnički zapisi - inozemni</t>
  </si>
  <si>
    <t>522</t>
  </si>
  <si>
    <t>Izdaci za obveznice (šifre 5221+5222)</t>
  </si>
  <si>
    <t>5221</t>
  </si>
  <si>
    <t>5222</t>
  </si>
  <si>
    <t>523</t>
  </si>
  <si>
    <t>Izdaci za opcije i druge financijske derivate (šifre 5231+5232)</t>
  </si>
  <si>
    <t>5231</t>
  </si>
  <si>
    <t>5232</t>
  </si>
  <si>
    <t>524</t>
  </si>
  <si>
    <t>Izdaci za ostale vrijednosne papire (šifre 5241+5242)</t>
  </si>
  <si>
    <t>5241</t>
  </si>
  <si>
    <t xml:space="preserve">Ostali tuzemni vrijednosni papiri </t>
  </si>
  <si>
    <t>5242</t>
  </si>
  <si>
    <t>53</t>
  </si>
  <si>
    <t>Izdaci za ulaganja u financijske instrumente - dionice i udjele u glavnici (šifre 531+532+533+534)</t>
  </si>
  <si>
    <t>531</t>
  </si>
  <si>
    <t>Izdaci za ulaganja u dionice i udjele u glavnici kreditnih i ostalih financijskih institucija u javnom sektoru (šifre 5312 do 5314)</t>
  </si>
  <si>
    <t>5312</t>
  </si>
  <si>
    <t>5313</t>
  </si>
  <si>
    <t>5314</t>
  </si>
  <si>
    <t>532</t>
  </si>
  <si>
    <t>Izdaci za ulaganja u dionice i udjele u glavnici trgovačkih društava u javnom sektoru (šifra 5321)</t>
  </si>
  <si>
    <t>5321</t>
  </si>
  <si>
    <t>Dionice i udjeli u glavnici trgovačkih društava u javnom sektoru</t>
  </si>
  <si>
    <t>533</t>
  </si>
  <si>
    <t>Izdaci za ulaganja u dionice i udjele u glavnici kreditnih i ostalih financijskih institucija izvan javnog sektora (šifre 5331+5332)</t>
  </si>
  <si>
    <t>5331</t>
  </si>
  <si>
    <t>Dionice i udjeli u glavnici tuzemnih kreditnih i ostalih financijskih institucija izvan javnog sektora</t>
  </si>
  <si>
    <t>5332</t>
  </si>
  <si>
    <t>Dionice i udjeli u glavnici inozemnih kreditnih i ostalih financijskih institucija</t>
  </si>
  <si>
    <t>534</t>
  </si>
  <si>
    <t>Izdaci za ulaganja u dionice i udjele u glavnici trgovačkih društava izvan javnog sektora (šifre 5341+5342)</t>
  </si>
  <si>
    <t>5341</t>
  </si>
  <si>
    <t>5342</t>
  </si>
  <si>
    <t>54</t>
  </si>
  <si>
    <t>Izdaci za otplatu glavnice primljenih kredita i zajmova (šifre 541+542+543+544+545+547)</t>
  </si>
  <si>
    <t>541</t>
  </si>
  <si>
    <t>Otplata glavnice primljenih kredita i zajmova od međunarodnih organizacija, institucija i tijela EU te inozemnih vlada (šifre 5413 do 5416)</t>
  </si>
  <si>
    <t>5413</t>
  </si>
  <si>
    <t>Otplata glavnice primljenih zajmova od međunarodnih organizacija</t>
  </si>
  <si>
    <t>5414</t>
  </si>
  <si>
    <t>Otplata glavnice primljenih kredita i zajmova od institucija i tijela EU</t>
  </si>
  <si>
    <t>5415</t>
  </si>
  <si>
    <t>Otplata glavnice primljenih zajmova od inozemnih vlada u EU</t>
  </si>
  <si>
    <t>5416</t>
  </si>
  <si>
    <t>Otplata glavnice primljenih zajmova od inozemnih vlada izvan EU</t>
  </si>
  <si>
    <t>542</t>
  </si>
  <si>
    <t>Otplata glavnice primljenih kredita i zajmova od kreditnih i ostalih financijskih institucija u javnom sektoru (šifre 5422 do 5424)</t>
  </si>
  <si>
    <t>5422</t>
  </si>
  <si>
    <t>Otplata glavnice primljenih kredita od kreditnih institucija u javnom sektoru</t>
  </si>
  <si>
    <t>5423</t>
  </si>
  <si>
    <t>Otplata glavnice primljenih zajmova od osiguravajućih društava u javnom sektoru</t>
  </si>
  <si>
    <t>5424</t>
  </si>
  <si>
    <t>Otplata glavnice primljenih zajmova od ostalih financijskih institucija u javnom sektoru</t>
  </si>
  <si>
    <t>543</t>
  </si>
  <si>
    <t>Otplata glavnice primljenih zajmova od trgovačkih društava u javnom sektoru (šifra 5431)</t>
  </si>
  <si>
    <t>5431</t>
  </si>
  <si>
    <t>Otplata glavnice primljenih zajmova od trgovačkih društava u javnom sektoru</t>
  </si>
  <si>
    <t>544</t>
  </si>
  <si>
    <t>Otplata glavnice primljenih kredita i zajmova od kreditnih i ostalih financijskih institucija izvan javnog sektora (šifre 5443 do 5448)</t>
  </si>
  <si>
    <t>5443</t>
  </si>
  <si>
    <t>Otplata glavnice primljenih kredita od tuzemnih kreditnih institucija izvan javnog sektora</t>
  </si>
  <si>
    <t>5444</t>
  </si>
  <si>
    <t>Otplata glavnice primljenih zajmova od tuzemnih osiguravajućih društava izvan javnog sektora</t>
  </si>
  <si>
    <t>5445</t>
  </si>
  <si>
    <t>Otplata glavnice primljenih zajmova od ostalih tuzemnih financijskih institucija izvan javnog sektora</t>
  </si>
  <si>
    <t>5446</t>
  </si>
  <si>
    <t>Otplata glavnice primljenih kredita od inozemnih kreditnih institucija</t>
  </si>
  <si>
    <t>5447</t>
  </si>
  <si>
    <t>Otplata glavnice primljenih zajmova od inozemnih osiguravajućih društava</t>
  </si>
  <si>
    <t>5448</t>
  </si>
  <si>
    <t>Otplata glavnice primljenih zajmova od ostalih inozemnih financijskih institucija</t>
  </si>
  <si>
    <t>545</t>
  </si>
  <si>
    <t>Otplata glavnice primljenih zajmova od trgovačkih društava i obrtnika izvan javnog sektora (šifre 5453 do 5456)</t>
  </si>
  <si>
    <t>5453</t>
  </si>
  <si>
    <t>Otplata glavnice primljenih zajmova od tuzemnih trgovačkih društava izvan javnog sektora</t>
  </si>
  <si>
    <t>5454</t>
  </si>
  <si>
    <t>Otplata glavnice primljenih zajmova od tuzemnih obrtnika</t>
  </si>
  <si>
    <t>5455</t>
  </si>
  <si>
    <t>Otplata glavnice primljenih zajmova od inozemnih trgovačkih društava</t>
  </si>
  <si>
    <t>5456</t>
  </si>
  <si>
    <t>Otplata glavnice primljenih zajmova od inozemnih obrtnika</t>
  </si>
  <si>
    <t>547</t>
  </si>
  <si>
    <t>Otplata glavnice primljenih zajmova od drugih razina vlasti (šifre 5471 do 5477)</t>
  </si>
  <si>
    <t>5471</t>
  </si>
  <si>
    <t>Otplata glavnice primljenih zajmova od državnog proračuna</t>
  </si>
  <si>
    <t>5472</t>
  </si>
  <si>
    <t>Otplata glavnice primljenih zajmova od županijskih proračuna</t>
  </si>
  <si>
    <t>5473</t>
  </si>
  <si>
    <t>Otplata glavnice primljenih zajmova od gradskih proračuna</t>
  </si>
  <si>
    <t>5474</t>
  </si>
  <si>
    <t>Otplata glavnice primljenih zajmova od općinskih proračuna</t>
  </si>
  <si>
    <t>5475</t>
  </si>
  <si>
    <t>Otplata glavnice primljenih zajmova od HZMO-a, HZZ-a i HZZO-a</t>
  </si>
  <si>
    <t>5476</t>
  </si>
  <si>
    <t>Otplata glavnice primljenih zajmova od ostalih izvanproračunskih korisnika državnog proračuna</t>
  </si>
  <si>
    <t>5477</t>
  </si>
  <si>
    <t>Otplata glavnice primljenih zajmova od izvanproračunskih korisnika JLP(R)S</t>
  </si>
  <si>
    <t>55</t>
  </si>
  <si>
    <t>Izdaci za otplatu glavnice za izdane financijske instrumente - vrijednosne papire (šifre 551+552+553)</t>
  </si>
  <si>
    <t>551</t>
  </si>
  <si>
    <t>Izdaci za otplatu glavnice za izdane trezorske zapise (šifre 5511+5512)</t>
  </si>
  <si>
    <t>5511</t>
  </si>
  <si>
    <t>Izdaci za otplatu glavnice za izdane trezorske zapise u zemlji</t>
  </si>
  <si>
    <t>5512</t>
  </si>
  <si>
    <t>Izdaci za otplatu glavnice za izdane trezorske zapise u inozemstvu</t>
  </si>
  <si>
    <t>552</t>
  </si>
  <si>
    <t>Izdaci za otplatu glavnice za izdane obveznice (šifre 5521+5522)</t>
  </si>
  <si>
    <t>5521</t>
  </si>
  <si>
    <t>Izdaci za otplatu glavnice za izdane obveznice u zemlji</t>
  </si>
  <si>
    <t>5522</t>
  </si>
  <si>
    <t>Izdaci za otplatu glavnice za izdane obveznice u inozemstvu</t>
  </si>
  <si>
    <t>553</t>
  </si>
  <si>
    <t>Izdaci za otplatu glavnice za izdane ostale vrijednosne papire (šifre 5531+5532)</t>
  </si>
  <si>
    <t>5531</t>
  </si>
  <si>
    <t>Izdaci za otplatu glavnice za izdane ostale vrijednosne papire u zemlji</t>
  </si>
  <si>
    <t>5532</t>
  </si>
  <si>
    <t>Izdaci za otplatu glavnice za izdane ostale vrijednosne papire u inozemstvu</t>
  </si>
  <si>
    <t>VIŠAK PRIMITAKA OD FINANCIJSKE IMOVINE I ZADUŽIVANJA (šifre 8-5)</t>
  </si>
  <si>
    <t>X003</t>
  </si>
  <si>
    <t>MANJAK PRIMITAKA OD FINANCIJSKE IMOVINE I ZADUŽIVANJA (šifre 5-8)</t>
  </si>
  <si>
    <t>Y003</t>
  </si>
  <si>
    <t>92213</t>
  </si>
  <si>
    <t xml:space="preserve">Višak primitaka od financijske imovine - preneseni </t>
  </si>
  <si>
    <t>92223</t>
  </si>
  <si>
    <t>Manjak primitaka od financijske imovine - preneseni</t>
  </si>
  <si>
    <t>UKUPNI PRIHODI I PRIMICI (šifre X067+8)</t>
  </si>
  <si>
    <t>X678</t>
  </si>
  <si>
    <t>UKUPNI RASHODI I IZDACI (šifre Y034+5)</t>
  </si>
  <si>
    <t>Y345</t>
  </si>
  <si>
    <t>VIŠAK PRIHODA I PRIMITAKA (šifre X678-Y345)</t>
  </si>
  <si>
    <t>X005</t>
  </si>
  <si>
    <t>MANJAK PRIHODA I PRIMITAKA (šifre Y345-X678)</t>
  </si>
  <si>
    <t>Y005</t>
  </si>
  <si>
    <t>9221-9222</t>
  </si>
  <si>
    <t>Višak prihoda i primitaka - preneseni (šifre '9221x,9222x VP' - '9221x,9222x MP' + 92213 - 92223)</t>
  </si>
  <si>
    <t>9222-9221</t>
  </si>
  <si>
    <t>Manjak prihoda i primitaka - preneseni (šifre '9221x,9222x MP' - '9221x,9222x VP' + 92223 - 92213)</t>
  </si>
  <si>
    <t>Višak prihoda i primitaka raspoloživ u sljedećem razdoblju (šifre X005 + '9221-9222' - Y005 - '9222-9221')</t>
  </si>
  <si>
    <t>X006</t>
  </si>
  <si>
    <t>Manjak prihoda i primitaka za pokriće u sljedećem razdoblju (šifre Y005 + '9222-9221' - X005 - '9221-9222' )</t>
  </si>
  <si>
    <t>Y006</t>
  </si>
  <si>
    <t>19</t>
  </si>
  <si>
    <t>Rashodi budućih razdoblja i nedospjela naplata prihoda (aktivna vremenska razgraničenja)</t>
  </si>
  <si>
    <t>Obvezni analitički podaci</t>
  </si>
  <si>
    <t>11</t>
  </si>
  <si>
    <t>Stanje novčanih sredstava na početku izvještajnog razdoblja</t>
  </si>
  <si>
    <t>11P</t>
  </si>
  <si>
    <t>11-dugov.</t>
  </si>
  <si>
    <t>Ukupni priljevi na novčane račune i blagajne</t>
  </si>
  <si>
    <t>11-potraž.</t>
  </si>
  <si>
    <t>Ukupni odljevi s novčanih računa i blagajni</t>
  </si>
  <si>
    <t>Stanje novčanih sredstava na kraju izvještajnog razdoblja (šifre 11P + '11-dugov.' - '11-potraž.')</t>
  </si>
  <si>
    <t>11K</t>
  </si>
  <si>
    <t>Prosječan broj zaposlenih u tijelima na osnovi stanja na početku i na kraju izvještajnog razdoblja (cijeli broj)</t>
  </si>
  <si>
    <t>Z006</t>
  </si>
  <si>
    <t>Prosječan broj zaposlenih kod korisnika na osnovi stanja na početku i na kraju izvještajnog razdoblja (cijeli broj)</t>
  </si>
  <si>
    <t>Z007</t>
  </si>
  <si>
    <t>Prosječan broj zaposlenih u tijelima na osnovi sati rada (cijeli broj)</t>
  </si>
  <si>
    <t>Z008</t>
  </si>
  <si>
    <t>Prosječan broj zaposlenih kod korisnika na osnovi sati rada (cijeli broj)</t>
  </si>
  <si>
    <t>Z009</t>
  </si>
  <si>
    <t>dio 611</t>
  </si>
  <si>
    <t>Ostvareni prihodi iz dodatnog udjela poreza na dohodak za decentralizirane funkcije</t>
  </si>
  <si>
    <t>dio611</t>
  </si>
  <si>
    <t>61315</t>
  </si>
  <si>
    <t>Porez na korištenje javnih površina</t>
  </si>
  <si>
    <t>61316</t>
  </si>
  <si>
    <t>Porez na nekretnine</t>
  </si>
  <si>
    <t>61341</t>
  </si>
  <si>
    <t>Porez na promet nekretnina</t>
  </si>
  <si>
    <t>61451</t>
  </si>
  <si>
    <t>Porez na cestovna motorna vozila</t>
  </si>
  <si>
    <t>61452</t>
  </si>
  <si>
    <t>Porez na plovne objekte</t>
  </si>
  <si>
    <t>61453</t>
  </si>
  <si>
    <t>Porez na tvrtku odnosno naziv tvrtke</t>
  </si>
  <si>
    <t>61459</t>
  </si>
  <si>
    <t>Ostali nespomenuti porezi na korištenje dobara ili izvođenje aktivnosti</t>
  </si>
  <si>
    <t>63311</t>
  </si>
  <si>
    <t>Tekuće pomoći iz državnog proračuna</t>
  </si>
  <si>
    <t>63312</t>
  </si>
  <si>
    <t>Tekuće pomoći iz županijskih proračuna</t>
  </si>
  <si>
    <t>63313</t>
  </si>
  <si>
    <t>Tekuće pomoći iz gradskih proračuna</t>
  </si>
  <si>
    <t>63314</t>
  </si>
  <si>
    <t>Tekuće pomoći iz općinskih proračuna</t>
  </si>
  <si>
    <t>63321</t>
  </si>
  <si>
    <t>Kapitalne pomoći iz državnog proračuna</t>
  </si>
  <si>
    <t>63322</t>
  </si>
  <si>
    <t>Kapitalne pomoći iz županijskih proračuna</t>
  </si>
  <si>
    <t>63323</t>
  </si>
  <si>
    <t>Kapitalne pomoći iz gradskih proračuna</t>
  </si>
  <si>
    <t>63324</t>
  </si>
  <si>
    <t>Kapitalne pomoći iz općinskih proračuna</t>
  </si>
  <si>
    <t>63414</t>
  </si>
  <si>
    <t xml:space="preserve">Tekuće pomoći od HZMO-a, HZZ-a i HZZO-a </t>
  </si>
  <si>
    <t>63415</t>
  </si>
  <si>
    <t>Tekuće pomoći od ostalih izvanproračunskih korisnika državnog proračuna</t>
  </si>
  <si>
    <t>63416</t>
  </si>
  <si>
    <t>Tekuće pomoći od izvanproračunskih korisnika JLP(R)S</t>
  </si>
  <si>
    <t>63424</t>
  </si>
  <si>
    <t xml:space="preserve">Kapitalne pomoći od HZMO-a, HZZ-a i HZZO-a </t>
  </si>
  <si>
    <t>63425</t>
  </si>
  <si>
    <t>Kapitalne pomoći od ostalih izvanproračunskih korisnika državnog proračuna</t>
  </si>
  <si>
    <t>63426</t>
  </si>
  <si>
    <t>Kapitalne pomoći od izvanproračunskih korisnika JLP(R)S</t>
  </si>
  <si>
    <t>63612</t>
  </si>
  <si>
    <t>Tekuće pomoći iz državnog proračuna proračunskim korisnicima proračuna JLP(R)S</t>
  </si>
  <si>
    <t>63613</t>
  </si>
  <si>
    <t>Tekuće pomoći proračunskim korisnicima iz proračuna JLP(R)S koji im nije nadležan</t>
  </si>
  <si>
    <t>63622</t>
  </si>
  <si>
    <t>Kapitalne pomoći iz državnog proračuna proračunskim korisnicima proračuna JLP(R)S</t>
  </si>
  <si>
    <t>63623</t>
  </si>
  <si>
    <t>Kapitalne pomoći proračunskim korisnicima iz proračuna JLP(R)S koji im nije nadležan</t>
  </si>
  <si>
    <t>63711</t>
  </si>
  <si>
    <t>Pomoći iz državnog proračuna po protestiranim jamstvima</t>
  </si>
  <si>
    <t>63712</t>
  </si>
  <si>
    <t>Pomoći iz županijskih proračuna po protestiranim jamstvima</t>
  </si>
  <si>
    <t>63713</t>
  </si>
  <si>
    <t>Pomoći iz gradskih proračuna po protestiranim jamstvima</t>
  </si>
  <si>
    <t>63714</t>
  </si>
  <si>
    <t>Pomoći iz općinskih proračuna po protestiranim jamstvima</t>
  </si>
  <si>
    <t>63715</t>
  </si>
  <si>
    <t>Pomoći od HZMO-a, HZZ-a i HZZO-a po protestiranim jamstvima</t>
  </si>
  <si>
    <t>63716</t>
  </si>
  <si>
    <t>Pomoći od ostalih izvanproračunskih korisnika državnog proračuna po protestiranim jamstvima</t>
  </si>
  <si>
    <t>63717</t>
  </si>
  <si>
    <t>Pomoći od izvanproračunskih korisnika JLP(R)S po protestiranim jamstvima</t>
  </si>
  <si>
    <t>63721</t>
  </si>
  <si>
    <t>Povrat pomoći danih proračunskim korisnicima državnog proračuna po protestiranim jamstvima</t>
  </si>
  <si>
    <t>63722</t>
  </si>
  <si>
    <t>Povrat pomoći danih proračunskim korisnicima JLP(R)S po protestiranim jamstvima</t>
  </si>
  <si>
    <t>63723</t>
  </si>
  <si>
    <t>Povrat pomoći danih županijskim proračunima po protestiranim jamstvima</t>
  </si>
  <si>
    <t>63724</t>
  </si>
  <si>
    <t>Povrat pomoći danih gradskim proračunima po protestiranim jamstvima</t>
  </si>
  <si>
    <t>63725</t>
  </si>
  <si>
    <t>Povrat pomoći danih općinskim proračunima po protestiranim jamstvima</t>
  </si>
  <si>
    <t>63726</t>
  </si>
  <si>
    <t>Povrat pomoći danih HZMO-u, HZZ-u i HZZO-u po protestiranim jamstvima</t>
  </si>
  <si>
    <t>63727</t>
  </si>
  <si>
    <t>Povrat pomoći danih ostalim izvanproračunskim korisnicima državnog proračuna po protestiranim jamstvima</t>
  </si>
  <si>
    <t>63728</t>
  </si>
  <si>
    <t>Povrat pomoći danih izvanproračunskim korisnicima JLP(R)S po protestiranim jamstvima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</si>
  <si>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</si>
  <si>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</si>
  <si>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</si>
  <si>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</si>
  <si>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</si>
  <si>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</si>
  <si>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</si>
  <si>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>Tekuće pomoći od izvanproračunskog korisnika temeljem prijenosa EU sredstava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</si>
  <si>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</si>
  <si>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</si>
  <si>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</si>
  <si>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</si>
  <si>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</si>
  <si>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</si>
  <si>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</si>
  <si>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>Kapitalne pomoći od izvanproračunskog korisnika temeljem prijenosa EU sredstava</t>
  </si>
  <si>
    <t>64191</t>
  </si>
  <si>
    <t>Premije na izdane vrijednosne papire</t>
  </si>
  <si>
    <t>64222</t>
  </si>
  <si>
    <t>Prihodi od zakupa poljoprivrednog zemljišta</t>
  </si>
  <si>
    <t>64236</t>
  </si>
  <si>
    <t>Spomenička renta</t>
  </si>
  <si>
    <t>64241</t>
  </si>
  <si>
    <t>Godišnja naknada za upotrebu javnih cesta što se plaća pri registraciji motornih i priključnih vozila</t>
  </si>
  <si>
    <t>64244</t>
  </si>
  <si>
    <t>Naknada za korištenje cestovnog zemljišta</t>
  </si>
  <si>
    <t>64371</t>
  </si>
  <si>
    <t>Prihodi od kamata na dane zajmove državnom proračunu</t>
  </si>
  <si>
    <t>64372</t>
  </si>
  <si>
    <t>Prihodi od kamata na dane zajmove županijskim proračunima</t>
  </si>
  <si>
    <t>64373</t>
  </si>
  <si>
    <t>Prihodi od kamata na dane zajmove gradskim proračunima</t>
  </si>
  <si>
    <t>64374</t>
  </si>
  <si>
    <t>Prihodi od kamata na dane zajmove općinskim proračunima</t>
  </si>
  <si>
    <t>64375</t>
  </si>
  <si>
    <t>Prihodi od kamata na dane zajmove HZMO-u, HZZ-u i HZZO-u</t>
  </si>
  <si>
    <t>64376</t>
  </si>
  <si>
    <t>Prihodi od kamata na dane zajmove ostalim izvanproračunskim korisnicima državnog proračuna</t>
  </si>
  <si>
    <t>64377</t>
  </si>
  <si>
    <t>Prihodi od kamata na dane zajmove izvanproračunskim korisnicima JLP(R)S</t>
  </si>
  <si>
    <t>65141</t>
  </si>
  <si>
    <t>Turistička pristojba</t>
  </si>
  <si>
    <t>65263</t>
  </si>
  <si>
    <t>Premija za osiguranje od požara</t>
  </si>
  <si>
    <t>65264</t>
  </si>
  <si>
    <t>Sufinanciranje cijene usluge, participacije i slično</t>
  </si>
  <si>
    <t>65265</t>
  </si>
  <si>
    <t>Dopunsko zdravstveno osiguranje</t>
  </si>
  <si>
    <t>65267</t>
  </si>
  <si>
    <t>Prihodi s naslova osiguranja, refundacije štete i totalne štete</t>
  </si>
  <si>
    <t>66341</t>
  </si>
  <si>
    <t>Povrat kapitalnih pomoći danih trgovačkim društvima u javnom sektoru po protestiranim jamstvima</t>
  </si>
  <si>
    <t>66342</t>
  </si>
  <si>
    <t>Povrat kapitalnih pomoći danih tuzemnim trgovačkim društvima izvan javnog sektora po protestiranim jamstvima</t>
  </si>
  <si>
    <t>66343</t>
  </si>
  <si>
    <t>Povrat kapitalnih pomoći danih tuzemnim obrtnicima po protestiranim jamstvima</t>
  </si>
  <si>
    <t>66344</t>
  </si>
  <si>
    <t xml:space="preserve">Povrat kapitalnih pomoći danih inozemnim trgovačkim društvima po protestiranim jamstvima </t>
  </si>
  <si>
    <t>66345</t>
  </si>
  <si>
    <t xml:space="preserve">Povrat kapitalnih pomoći danih inozemnim obrtnicima po protestiranim jamstvima </t>
  </si>
  <si>
    <t>31214</t>
  </si>
  <si>
    <t>Otpremnine</t>
  </si>
  <si>
    <t>31215</t>
  </si>
  <si>
    <t>Naknade za bolest, invalidnost i smrtni slučaj</t>
  </si>
  <si>
    <t>32121</t>
  </si>
  <si>
    <t>Naknade za prijevoz na posao i s posla</t>
  </si>
  <si>
    <t>32351</t>
  </si>
  <si>
    <t>Zakupnine za zemljišta</t>
  </si>
  <si>
    <t>32361</t>
  </si>
  <si>
    <t>Obvezni i preventivni zdravstveni pregledi zaposlenika</t>
  </si>
  <si>
    <t>32371</t>
  </si>
  <si>
    <t>Autorski honorari</t>
  </si>
  <si>
    <t>32372</t>
  </si>
  <si>
    <t>Ugovori o djelu</t>
  </si>
  <si>
    <t>32377</t>
  </si>
  <si>
    <t>Usluge agencija, studentskog servisa (prijepisi, prijevodi i drugo)</t>
  </si>
  <si>
    <t>32398</t>
  </si>
  <si>
    <t>Naknada za energetsku uslugu</t>
  </si>
  <si>
    <t>32911</t>
  </si>
  <si>
    <t>Naknade za rad članovima predstavničkih i izvršnih tijela i upravnih vijeća</t>
  </si>
  <si>
    <t>32923</t>
  </si>
  <si>
    <t>Premije osiguranja zaposlenih</t>
  </si>
  <si>
    <t>32942</t>
  </si>
  <si>
    <t>Međunarodne članarine</t>
  </si>
  <si>
    <t>32955</t>
  </si>
  <si>
    <t>Novčana naknada poslodavca zbog nezapošljavanja osoba s invaliditetom</t>
  </si>
  <si>
    <t>34111</t>
  </si>
  <si>
    <t>Kamate za izdane trezorske zapise u zemlji</t>
  </si>
  <si>
    <t>34112</t>
  </si>
  <si>
    <t>Kamate za izdane trezorske zapise u inozemstvu</t>
  </si>
  <si>
    <t>34121</t>
  </si>
  <si>
    <t>Kamate za izdane mjenice u domaćoj valuti</t>
  </si>
  <si>
    <t>34122</t>
  </si>
  <si>
    <t>Kamate za izdane mjenice u stranoj valuti</t>
  </si>
  <si>
    <t>34131</t>
  </si>
  <si>
    <t>Kamate za izdane obveznice u zemlji</t>
  </si>
  <si>
    <t>34132</t>
  </si>
  <si>
    <t>Kamate za izdane obveznice u inozemstvu</t>
  </si>
  <si>
    <t>34191</t>
  </si>
  <si>
    <t>Kamate za ostale vrijednosne papire u zemlji</t>
  </si>
  <si>
    <t>34192</t>
  </si>
  <si>
    <t>Kamate za ostale vrijednosne papire u inozemstvu</t>
  </si>
  <si>
    <t>34213</t>
  </si>
  <si>
    <t>Kamate za primljene zajmove od međunarodnih organizacija</t>
  </si>
  <si>
    <t>34214</t>
  </si>
  <si>
    <t>Kamate za primljene kredite i zajmove od institucija i tijela EU</t>
  </si>
  <si>
    <t>34215</t>
  </si>
  <si>
    <t>Kamate za primljene zajmove od inozemnih vlada u EU</t>
  </si>
  <si>
    <t>34216</t>
  </si>
  <si>
    <t>Kamate za primljene zajmove od inozemnih vlada izvan EU</t>
  </si>
  <si>
    <t>34222</t>
  </si>
  <si>
    <t>Kamate za primljene kredite od kreditnih institucija u javnom sektoru</t>
  </si>
  <si>
    <t>34223</t>
  </si>
  <si>
    <t>Kamate za primljene zajmove od osiguravajućih društava u javnom sektoru</t>
  </si>
  <si>
    <t>34224</t>
  </si>
  <si>
    <t>Kamate za primljene zajmove od ostalih financijskih institucija u javnom sektoru</t>
  </si>
  <si>
    <t>34233</t>
  </si>
  <si>
    <t>Kamate za primljene kredite od tuzemnih kreditnih institucija izvan javnog sektora</t>
  </si>
  <si>
    <t>34234</t>
  </si>
  <si>
    <t>Kamate za primljene zajmove od tuzemnih osiguravajućih društava izvan javnog sektora</t>
  </si>
  <si>
    <t>34235</t>
  </si>
  <si>
    <t>Kamate za primljene zajmove od ostalih tuzemnih financijskih institucija izvan javnog sektora</t>
  </si>
  <si>
    <t>34236</t>
  </si>
  <si>
    <t>Kamate za primljene kredite od inozemnih kreditnih institucija</t>
  </si>
  <si>
    <t>34237</t>
  </si>
  <si>
    <t>Kamate za primljene zajmove od inozemnih osiguravajućih društava</t>
  </si>
  <si>
    <t>34238</t>
  </si>
  <si>
    <t>Kamate za primljene zajmove od ostalih inozemnih financijskih institucija</t>
  </si>
  <si>
    <t>34273</t>
  </si>
  <si>
    <t>Kamate za primljene zajmove od tuzemnih trgovačkih društava izvan javnog sektora</t>
  </si>
  <si>
    <t>34274</t>
  </si>
  <si>
    <t>Kamate za primljene zajmove od tuzemnih obrtnika</t>
  </si>
  <si>
    <t>34275</t>
  </si>
  <si>
    <t>Kamate za primljene zajmove od inozemnih trgovačkih društava</t>
  </si>
  <si>
    <t>34281</t>
  </si>
  <si>
    <t>Kamate za primljene zajmove od državnog proračuna</t>
  </si>
  <si>
    <t>34282</t>
  </si>
  <si>
    <t>Kamate za primljene zajmove od županijskih proračuna</t>
  </si>
  <si>
    <t>34283</t>
  </si>
  <si>
    <t>Kamate za primljene zajmove od gradskih proračuna</t>
  </si>
  <si>
    <t>34284</t>
  </si>
  <si>
    <t>Kamate za primljene zajmove od općinskih proračuna</t>
  </si>
  <si>
    <t>34285</t>
  </si>
  <si>
    <t>Kamate za primljene zajmove od HZMO-a, HZZ-a, HZZO-a</t>
  </si>
  <si>
    <t>34286</t>
  </si>
  <si>
    <t>Kamate za primljene zajmove od ostalih izvanproračunskih korisnika državnog proračuna</t>
  </si>
  <si>
    <t>34287</t>
  </si>
  <si>
    <t xml:space="preserve">Kamate za primljene zajmove od izvanproračunskih korisnika JLP(R)S </t>
  </si>
  <si>
    <t>34341</t>
  </si>
  <si>
    <t>Diskont na izdane vrijednosne papire</t>
  </si>
  <si>
    <t>35231</t>
  </si>
  <si>
    <t>Subvencije poljoprivrednicima</t>
  </si>
  <si>
    <t>35232</t>
  </si>
  <si>
    <t>Subvencije obrtnicima</t>
  </si>
  <si>
    <t>36313</t>
  </si>
  <si>
    <t>Tekuće pomoći državnom proračunu</t>
  </si>
  <si>
    <t>36314</t>
  </si>
  <si>
    <t>Tekuće pomoći županijskim proračunima</t>
  </si>
  <si>
    <t>36315</t>
  </si>
  <si>
    <t>Tekuće pomoći gradskim proračunima</t>
  </si>
  <si>
    <t>36316</t>
  </si>
  <si>
    <t>Tekuće pomoći općinskim proračunima</t>
  </si>
  <si>
    <t>36317</t>
  </si>
  <si>
    <t>Tekuće pomoći HZMO-u, HZZ-u i HZZO-u</t>
  </si>
  <si>
    <t>36318</t>
  </si>
  <si>
    <t>Tekuće pomoći ostalim izvanproračunskim korisnicima državnog proračuna</t>
  </si>
  <si>
    <t>36319</t>
  </si>
  <si>
    <t>Tekuće pomoći izvanproračunskim korisnicima JLP(R)S</t>
  </si>
  <si>
    <t>36323</t>
  </si>
  <si>
    <t>Kapitalne pomoći državnom proračunu</t>
  </si>
  <si>
    <t>36324</t>
  </si>
  <si>
    <t>Kapitalne pomoći županijskim proračunima</t>
  </si>
  <si>
    <t>36325</t>
  </si>
  <si>
    <t>Kapitalne pomoći gradskim proračunima</t>
  </si>
  <si>
    <t>36326</t>
  </si>
  <si>
    <t>Kapitalne pomoći općinskim proračunima</t>
  </si>
  <si>
    <t>36327</t>
  </si>
  <si>
    <t>Kapitalne pomoći HZMO-u, HZZ-u i HZZO-u</t>
  </si>
  <si>
    <t>36328</t>
  </si>
  <si>
    <t>Kapitalne pomoći ostalim izvanproračunskim korisnicima državnog proračuna</t>
  </si>
  <si>
    <t>36329</t>
  </si>
  <si>
    <t>Kapitalne pomoći izvanproračunskim korisnicima JLP(R)S</t>
  </si>
  <si>
    <t>36351</t>
  </si>
  <si>
    <t>Pomoći županijskim proračunima po protestiranim jamstvima</t>
  </si>
  <si>
    <t>36352</t>
  </si>
  <si>
    <t>Pomoći gradskim proračunima po protestiranim jamstvima</t>
  </si>
  <si>
    <t>36353</t>
  </si>
  <si>
    <t>Pomoći općinskim proračunima po protestiranim jamstvima</t>
  </si>
  <si>
    <t>36354</t>
  </si>
  <si>
    <t>Pomoći HZMO-u, HZZ-u i HZZO-u po protestiranim jamstvima</t>
  </si>
  <si>
    <t>36355</t>
  </si>
  <si>
    <t>Pomoći ostalim izvanproračunskim korisnicima državnog proračuna po protestiranim jamstvima</t>
  </si>
  <si>
    <t>36356</t>
  </si>
  <si>
    <t>Pomoći izvanproračunskim korisnicima JLP(R)S po protestiranim jamstvima</t>
  </si>
  <si>
    <t>36361</t>
  </si>
  <si>
    <t>Povrat pomoći primljenih iz državnog proračuna po protestiranim jamstvima</t>
  </si>
  <si>
    <t>36362</t>
  </si>
  <si>
    <t>Povrat pomoći primljenih iz županijskih proračuna po protestiranim jamstvima</t>
  </si>
  <si>
    <t>36363</t>
  </si>
  <si>
    <t>Povrat pomoći primljenih iz gradskih proračuna po protestiranim jamstvima</t>
  </si>
  <si>
    <t>36364</t>
  </si>
  <si>
    <t>Povrat pomoći primljenih iz općinskih proračuna po protestiranim jamstvima</t>
  </si>
  <si>
    <t>36365</t>
  </si>
  <si>
    <t>Povrat pomoći primljenih od HZMO-a, HZZ-a i HZZO-a po protestiranim jamstvima</t>
  </si>
  <si>
    <t>36366</t>
  </si>
  <si>
    <t>Povrat pomoći primljenih od ostalih izvanproračunskih korisnika državnog proračuna po protestiranim jamstvima</t>
  </si>
  <si>
    <t>36367</t>
  </si>
  <si>
    <t>Povrat pomoći primljenih od izvanproračunskih korisnika JLP(R)S po protestiranim jamstvima</t>
  </si>
  <si>
    <t>36511</t>
  </si>
  <si>
    <t>Tekuće pomoći izravnanja za decentralizirane funkcije županijskim proračunima</t>
  </si>
  <si>
    <t>36512</t>
  </si>
  <si>
    <t>Tekuće pomoći izravnanja za decentralizirane funkcije gradskim proračunima</t>
  </si>
  <si>
    <t>36513</t>
  </si>
  <si>
    <t>Tekuće pomoći izravnanja za decentralizirane funkcije općinskim proračunima</t>
  </si>
  <si>
    <t>36521</t>
  </si>
  <si>
    <t>Kapitalne pomoći izravnanja za decentralizirane funkcije županijskim proračunima</t>
  </si>
  <si>
    <t>36522</t>
  </si>
  <si>
    <t>Kapitalne pomoći izravnanja za decentralizirane funkcije gradskim proračunima</t>
  </si>
  <si>
    <t>36523</t>
  </si>
  <si>
    <t>Kapitalne pomoći izravnanja za decentralizirane funkcije općinskim proračunima</t>
  </si>
  <si>
    <t>36531</t>
  </si>
  <si>
    <t>Pomoći fiskalnog izravnanja županijskim proračunima</t>
  </si>
  <si>
    <t>36532</t>
  </si>
  <si>
    <t>Pomoći fiskalnog izravnanja gradskim proračunima</t>
  </si>
  <si>
    <t>36533</t>
  </si>
  <si>
    <t>Pomoći fiskalnog izravnanja općinskim proračunima</t>
  </si>
  <si>
    <t>36631</t>
  </si>
  <si>
    <t>Pomoći proračunskim korisnicima državnog proračuna po protestiranim jamstvima</t>
  </si>
  <si>
    <t>36632</t>
  </si>
  <si>
    <t>Pomoći proračunskim korisnicima JLP(R)S po protestiranim jamstvima</t>
  </si>
  <si>
    <t>36811</t>
  </si>
  <si>
    <t>Tekuće pomoći proračunskim korisnicima državnog proračuna temeljem prijenosa EU sredstava</t>
  </si>
  <si>
    <t>36812</t>
  </si>
  <si>
    <t>Tekuće pomoći proračunskim korisnicima županijskih proračuna temeljem prijenosa EU sredstava</t>
  </si>
  <si>
    <t>36813</t>
  </si>
  <si>
    <t>Tekuće pomoći proračunskim korisnicima gradskih proračuna temeljem prijenosa EU sredstava</t>
  </si>
  <si>
    <t>36814</t>
  </si>
  <si>
    <t>Tekuće pomoći proračunskim korisnicima općinskih proračuna temeljem prijenosa EU sredstava</t>
  </si>
  <si>
    <t>36815</t>
  </si>
  <si>
    <t>Tekuće pomoći županijskim proračunima temeljem prijenosa EU sredstava</t>
  </si>
  <si>
    <t>36816</t>
  </si>
  <si>
    <t>Tekuće pomoći gradskim proračunima temeljem prijenosa EU sredstava</t>
  </si>
  <si>
    <t>36817</t>
  </si>
  <si>
    <t>Tekuće pomoći općinskim proračunima temeljem prijenosa EU sredstava</t>
  </si>
  <si>
    <t>36818</t>
  </si>
  <si>
    <t>Tekuće pomoći izvanproračunskim korisnicima državnog proračuna temeljem prijenosa EU sredstava</t>
  </si>
  <si>
    <t>36819</t>
  </si>
  <si>
    <t>Tekuće pomoći izvanproračunskim korisnicima JLP(R)S temeljem prijenosa EU sredstava</t>
  </si>
  <si>
    <t>36821</t>
  </si>
  <si>
    <t>Kapitalne pomoći proračunskim korisnicima državnog proračuna temeljem prijenosa EU sredstava</t>
  </si>
  <si>
    <t>36822</t>
  </si>
  <si>
    <t>Kapitalne pomoći proračunskim korisnicima županijskih proračuna temeljem prijenosa EU sredstava</t>
  </si>
  <si>
    <t>36823</t>
  </si>
  <si>
    <t>Kapitalne pomoći proračunskim korisnicima gradskih proračuna temeljem prijenosa EU sredstava</t>
  </si>
  <si>
    <t>36824</t>
  </si>
  <si>
    <t>Kapitalne pomoći proračunskim korisnicima općinskih proračuna temeljem prijenosa EU sredstava</t>
  </si>
  <si>
    <t>36825</t>
  </si>
  <si>
    <t>Kapitalne pomoći županijskim proračunima temeljem prijenosa EU sredstava</t>
  </si>
  <si>
    <t>36826</t>
  </si>
  <si>
    <t>Kapitalne pomoći gradskim proračunima temeljem prijenosa EU sredstava</t>
  </si>
  <si>
    <t>36827</t>
  </si>
  <si>
    <t>Kapitalne pomoći općinskim proračunima temeljem prijenosa EU sredstava</t>
  </si>
  <si>
    <t>36828</t>
  </si>
  <si>
    <t>Kapitalne pomoći izvanproračunskim korisnicima državnog proračuna temeljem prijenosa EU sredstava</t>
  </si>
  <si>
    <t>36829</t>
  </si>
  <si>
    <t>Kapitalne pomoći izvanproračunskim korisnicima JLP(R)S temeljem prijenosa EU sredstava</t>
  </si>
  <si>
    <t>37131</t>
  </si>
  <si>
    <t>Naknade za bolest i invaliditet</t>
  </si>
  <si>
    <t>37132</t>
  </si>
  <si>
    <t>Naknade za zdravstvenu zaštitu u inozemstvu</t>
  </si>
  <si>
    <t>37139</t>
  </si>
  <si>
    <t>Ostale naknade na temelju osiguranja u novcu</t>
  </si>
  <si>
    <t>37141</t>
  </si>
  <si>
    <t xml:space="preserve">Medicinske (zdravstvene) usluge </t>
  </si>
  <si>
    <t>37143</t>
  </si>
  <si>
    <t>Farmaceutski proizvodi</t>
  </si>
  <si>
    <t>37144</t>
  </si>
  <si>
    <t>Pomoć i njega u kući</t>
  </si>
  <si>
    <t>37149</t>
  </si>
  <si>
    <t>Ostale naknade na temelju osiguranja u naravi</t>
  </si>
  <si>
    <t>37211</t>
  </si>
  <si>
    <t>Naknade za dječji doplatak</t>
  </si>
  <si>
    <t>37212</t>
  </si>
  <si>
    <t>Pomoć obiteljima i kućanstvima</t>
  </si>
  <si>
    <t>37213</t>
  </si>
  <si>
    <t>Pomoć osobama s invaliditetom</t>
  </si>
  <si>
    <t>37214</t>
  </si>
  <si>
    <t>Naknade za mirovine i dodatke - posebni propis</t>
  </si>
  <si>
    <t>37215</t>
  </si>
  <si>
    <t>Stipendije i školarine</t>
  </si>
  <si>
    <t>37216</t>
  </si>
  <si>
    <t>Naknade za pomoć bivšim političkim zatvorenicima i neosnovano pritvorenim osobama</t>
  </si>
  <si>
    <t>37217</t>
  </si>
  <si>
    <t>Porodiljne naknade i oprema za novorođenčad</t>
  </si>
  <si>
    <t>37218</t>
  </si>
  <si>
    <t>Pomoć nezaposlenim osobama</t>
  </si>
  <si>
    <t>37219</t>
  </si>
  <si>
    <t>Ostale naknade iz proračuna u novcu</t>
  </si>
  <si>
    <t>37221</t>
  </si>
  <si>
    <t>Sufinanciranje cijene prijevoza</t>
  </si>
  <si>
    <t>37222</t>
  </si>
  <si>
    <t>37223</t>
  </si>
  <si>
    <t>Stanovanje</t>
  </si>
  <si>
    <t>37224</t>
  </si>
  <si>
    <t>Prehrana</t>
  </si>
  <si>
    <t>37229</t>
  </si>
  <si>
    <t>Ostale naknade iz proračuna u naravi</t>
  </si>
  <si>
    <t>38117</t>
  </si>
  <si>
    <t>Tekuće donacije građanima i kućanstvima</t>
  </si>
  <si>
    <t>38612</t>
  </si>
  <si>
    <t>Kapitalne pomoći trgovačkim društvima u javnom sektoru</t>
  </si>
  <si>
    <t>38613</t>
  </si>
  <si>
    <t>Kapitalne pomoći kreditnim institucijama u javnom sektoru</t>
  </si>
  <si>
    <t>38614</t>
  </si>
  <si>
    <t>Kapitalne pomoći osiguravajućim društvima u javnom sektoru</t>
  </si>
  <si>
    <t>38615</t>
  </si>
  <si>
    <t>Kapitalne pomoći ostalim financijskim institucijama u javnom sektoru</t>
  </si>
  <si>
    <t>38622</t>
  </si>
  <si>
    <t>Kapitalne pomoći trgovačkim društvima izvan javnog sektora</t>
  </si>
  <si>
    <t>38623</t>
  </si>
  <si>
    <t>Kapitalne pomoći kreditnim institucijama izvan javnog sektora</t>
  </si>
  <si>
    <t>38624</t>
  </si>
  <si>
    <t>Kapitalne pomoći osiguravajućim društvima izvan javnog sektora</t>
  </si>
  <si>
    <t>38625</t>
  </si>
  <si>
    <t>Kapitalne pomoći ostalim financijskim institucijama izvan javnog sektora</t>
  </si>
  <si>
    <t>38626</t>
  </si>
  <si>
    <t>Kapitalne pomoći zadrugama</t>
  </si>
  <si>
    <t>38631</t>
  </si>
  <si>
    <t>Kapitalne pomoći poljoprivrednicima</t>
  </si>
  <si>
    <t>38632</t>
  </si>
  <si>
    <t>Kapitalne pomoći obrtnicima</t>
  </si>
  <si>
    <t>38641</t>
  </si>
  <si>
    <t xml:space="preserve">Kapitalne pomoći subjektima u javnom sektoru iz EU sredstava </t>
  </si>
  <si>
    <t>38642</t>
  </si>
  <si>
    <t xml:space="preserve">Kapitalne pomoći subjektima izvan javnog sektora iz EU sredstava </t>
  </si>
  <si>
    <t>38651</t>
  </si>
  <si>
    <t>Kapitalne pomoći trgovačkim društvima u javnom sektoru po protestiranim jamstvima</t>
  </si>
  <si>
    <t>38652</t>
  </si>
  <si>
    <t>Kapitalne pomoći tuzemnim trgovačkim društvima izvan javnog sektora po protestiranim jamstvima</t>
  </si>
  <si>
    <t>38653</t>
  </si>
  <si>
    <t>Kapitalne pomoći tuzemnim obrtnicima po protestiranim jamstvima</t>
  </si>
  <si>
    <t>81212</t>
  </si>
  <si>
    <t>Povrat zajmova danih neprofitnim organizacijama, građanima i kućanstvima u tuzemstvu – dugoročni</t>
  </si>
  <si>
    <t>81322</t>
  </si>
  <si>
    <t>Povrat zajmova danih kreditnim institucijama u javnom sektoru – dugoročni</t>
  </si>
  <si>
    <t>81332</t>
  </si>
  <si>
    <t>Povrat zajmova danih osiguravajućim društvima u javnom sektoru – dugoročni</t>
  </si>
  <si>
    <t>81342</t>
  </si>
  <si>
    <t>Povrat zajmova danih ostalim financijskim institucijama u javnom sektoru – dugoročni</t>
  </si>
  <si>
    <t>81411</t>
  </si>
  <si>
    <t>Povrat zajmova danih trgovačkim društvima u javnom sektoru – kratkoročni</t>
  </si>
  <si>
    <t>81412</t>
  </si>
  <si>
    <t>Povrat zajmova danih trgovačkim društvima u javnom sektoru – dugoročni</t>
  </si>
  <si>
    <t>81532</t>
  </si>
  <si>
    <t>Povrat zajmova danih tuzemnim kreditnim institucijama izvan javnog sektora – dugoročni</t>
  </si>
  <si>
    <t>81542</t>
  </si>
  <si>
    <t>Povrat zajmova danih tuzemnim osiguravajućim društvima izvan javnog sektora – dugoročni</t>
  </si>
  <si>
    <t>81552</t>
  </si>
  <si>
    <t>Povrat zajmova danih ostalim tuzemnim financijskim institucijama izvan javnog sektora - dugoročni</t>
  </si>
  <si>
    <t>81631</t>
  </si>
  <si>
    <t>Povrat zajmova danih tuzemnim trgovačkim društvima izvan javnog sektora - kratkoročni</t>
  </si>
  <si>
    <t>81632</t>
  </si>
  <si>
    <t>Povrat zajmova danih tuzemnim trgovačkim društvima izvan javnog sektora - dugoročni</t>
  </si>
  <si>
    <t>81641</t>
  </si>
  <si>
    <t>Povrat zajmova danih tuzemnim obrtnicima - kratkoročni</t>
  </si>
  <si>
    <t>81642</t>
  </si>
  <si>
    <t>Povrat zajmova danih tuzemnim obrtnicima - dugoročni</t>
  </si>
  <si>
    <t>81711</t>
  </si>
  <si>
    <t>Povrat zajmova danih državnom proračunu - kratkoročni</t>
  </si>
  <si>
    <t>81712</t>
  </si>
  <si>
    <t>Povrat zajmova danih državnom proračunu - dugoročni</t>
  </si>
  <si>
    <t>81721</t>
  </si>
  <si>
    <t>Povrat zajmova danih županijskim proračunima - kratkoročni</t>
  </si>
  <si>
    <t>81722</t>
  </si>
  <si>
    <t>Povrat zajmova danih županijskim proračunima - dugoročni</t>
  </si>
  <si>
    <t>81731</t>
  </si>
  <si>
    <t>Povrat zajmova danih gradskim proračunima - kratkoročni</t>
  </si>
  <si>
    <t>81732</t>
  </si>
  <si>
    <t>Povrat zajmova danih gradskim proračunima - dugoročni</t>
  </si>
  <si>
    <t>81741</t>
  </si>
  <si>
    <t>Povrat zajmova danih općinskim proračunima - kratkoročni</t>
  </si>
  <si>
    <t>81742</t>
  </si>
  <si>
    <t>Povrat zajmova danih općinskim proračunima - dugoročni</t>
  </si>
  <si>
    <t>81751</t>
  </si>
  <si>
    <t>Povrat zajmova danih HZMO-u, HZZ-u i HZZO-u - kratkoročni</t>
  </si>
  <si>
    <t>81752</t>
  </si>
  <si>
    <t>Povrat zajmova danih HZMO-u, HZZ-u i HZZO-u - dugoročni</t>
  </si>
  <si>
    <t>81761</t>
  </si>
  <si>
    <t>Povrat zajmova danih ostalim izvanproračunskim korisnicima državnog proračuna - kratkoročni</t>
  </si>
  <si>
    <t>81762</t>
  </si>
  <si>
    <t>Povrat zajmova danih ostalim izvanproračunskim korisnicima državnog proračuna - dugoročni</t>
  </si>
  <si>
    <t>81771</t>
  </si>
  <si>
    <t>Povrat zajmova danih izvanproračunskim korisnicima JLP(R)S - kratkoročni</t>
  </si>
  <si>
    <t>81772</t>
  </si>
  <si>
    <t>Povrat zajmova danih izvanproračunskim korisnicima JLP(R)S - dugoročni</t>
  </si>
  <si>
    <t>82412</t>
  </si>
  <si>
    <t>Ostali vrijednosni papiri - tuzemni - dugoročni</t>
  </si>
  <si>
    <t>84132</t>
  </si>
  <si>
    <t>Primljeni zajmovi od međunarodnih organizacija - dugoročni</t>
  </si>
  <si>
    <t>84142</t>
  </si>
  <si>
    <t>Primljeni krediti i zajmovi od institucija i tijela EU - dugoročni</t>
  </si>
  <si>
    <t>84152</t>
  </si>
  <si>
    <t>Primljeni zajmovi od inozemnih vlada u EU - dugoročni</t>
  </si>
  <si>
    <t>84162</t>
  </si>
  <si>
    <t>Primljeni zajmovi od inozemnih vlada izvan EU - dugoročni</t>
  </si>
  <si>
    <t>84221</t>
  </si>
  <si>
    <t>Primljeni krediti od kreditnih institucija u javnom sektoru - kratkoročni</t>
  </si>
  <si>
    <t>84222</t>
  </si>
  <si>
    <t>Primljeni krediti od kreditnih institucija u javnom sektoru - dugoročni</t>
  </si>
  <si>
    <t>84223</t>
  </si>
  <si>
    <t>Primljeni financijski najam od kreditnih institucija u javnom sektoru</t>
  </si>
  <si>
    <t>84232</t>
  </si>
  <si>
    <t>Primljeni zajmovi od osiguravajućih društava u javnom sektoru - dugoročni</t>
  </si>
  <si>
    <t>84242</t>
  </si>
  <si>
    <t>Primljeni zajmovi od ostalih financijskih institucija u javnom sektoru - dugoročni</t>
  </si>
  <si>
    <t>84243</t>
  </si>
  <si>
    <t>Primljeni financijski najam od ostalih financijskih institucija u javnom sektoru</t>
  </si>
  <si>
    <t>84312</t>
  </si>
  <si>
    <t>Primljeni zajmovi od trgovačkih društava u javnom sektoru - dugoročni</t>
  </si>
  <si>
    <t>84431</t>
  </si>
  <si>
    <t>Primljeni krediti od tuzemnih kreditnih institucija izvan javnog sektora - kratkoročni</t>
  </si>
  <si>
    <t>84432</t>
  </si>
  <si>
    <t>Primljeni krediti od tuzemnih kreditnih institucija izvan javnog sektora - dugoročni</t>
  </si>
  <si>
    <t>84433</t>
  </si>
  <si>
    <t>Primljeni financijski najam od tuzemnih kreditnih institucija izvan javnog sektora</t>
  </si>
  <si>
    <t>84442</t>
  </si>
  <si>
    <t>Primljeni zajmovi od tuzemnih osiguravajućih društava izvan javnog sektora - dugoročni</t>
  </si>
  <si>
    <t>84452</t>
  </si>
  <si>
    <t>Primljeni zajmovi od ostalih tuzemnih financijskih institucija izvan javnog sektora - dugoročni</t>
  </si>
  <si>
    <t>84453</t>
  </si>
  <si>
    <t>Primljeni financijski najam od ostalih tuzemnih financijskih institucija izvan javnog sektora</t>
  </si>
  <si>
    <t>84461</t>
  </si>
  <si>
    <t>Primljeni krediti od inozemnih kreditnih institucija - kratkoročni</t>
  </si>
  <si>
    <t>84462</t>
  </si>
  <si>
    <t>Primljeni krediti od inozemnih kreditnih institucija - dugoročni</t>
  </si>
  <si>
    <t>84463</t>
  </si>
  <si>
    <t>Primljeni financijski najam od inozemnih kreditnih institucija</t>
  </si>
  <si>
    <t>84472</t>
  </si>
  <si>
    <t>Primljeni zajmovi od inozemnih osiguravajućih društava - dugoročni</t>
  </si>
  <si>
    <t>84482</t>
  </si>
  <si>
    <t>Primljeni zajmovi od ostalih inozemnih financijskih institucija - dugoročni</t>
  </si>
  <si>
    <t>84483</t>
  </si>
  <si>
    <t>Primljeni financijski najam od ostalih inozemnih financijskih institucija</t>
  </si>
  <si>
    <t>84532</t>
  </si>
  <si>
    <t>Primljeni zajmovi od tuzemnih trgovačkih društava izvan javnog sektora - dugoročni</t>
  </si>
  <si>
    <t>84542</t>
  </si>
  <si>
    <t>Primljeni zajmovi od tuzemnih obrtnika - dugoročni</t>
  </si>
  <si>
    <t>84552</t>
  </si>
  <si>
    <t>Primljeni zajmovi od inozemnih trgovačkih društava - dugoročni</t>
  </si>
  <si>
    <t>84711</t>
  </si>
  <si>
    <t>Primljeni zajmovi od državnog proračuna - kratkoročni</t>
  </si>
  <si>
    <t>84712</t>
  </si>
  <si>
    <t>Primljeni zajmovi od državnog proračuna - dugoročni</t>
  </si>
  <si>
    <t>84721</t>
  </si>
  <si>
    <t>Primljeni zajmovi od županijskih proračuna - kratkoročni</t>
  </si>
  <si>
    <t>84722</t>
  </si>
  <si>
    <t>Primljeni zajmovi od županijskih proračuna - dugoročni</t>
  </si>
  <si>
    <t>84731</t>
  </si>
  <si>
    <t>Primljeni zajmovi od gradskih proračuna - kratkoročni</t>
  </si>
  <si>
    <t>84732</t>
  </si>
  <si>
    <t>Primljeni zajmovi od gradskih proračuna - dugoročni</t>
  </si>
  <si>
    <t>84741</t>
  </si>
  <si>
    <t>Primljeni zajmovi od općinskih proračuna - kratkoročni</t>
  </si>
  <si>
    <t>84742</t>
  </si>
  <si>
    <t>Primljeni zajmovi od općinskih proračuna - dugoročni</t>
  </si>
  <si>
    <t>84751</t>
  </si>
  <si>
    <t>Primljeni zajmovi od HZMO-a, HZZ-a i HZZO-a - kratkoročni</t>
  </si>
  <si>
    <t>84752</t>
  </si>
  <si>
    <t>Primljeni zajmovi od HZMO-a, HZZ-a i HZZO-a - dugoročni</t>
  </si>
  <si>
    <t>84761</t>
  </si>
  <si>
    <t>Primljeni zajmovi od ostalih izvanproračunskih korisnika državnog proračuna - kratkoročni</t>
  </si>
  <si>
    <t>84762</t>
  </si>
  <si>
    <t>Primljeni zajmovi od ostalih izvanproračunskih korisnika državnog proračuna - dugoročni</t>
  </si>
  <si>
    <t>84771</t>
  </si>
  <si>
    <t>Primljeni zajmovi od izvanproračunskih korisnika JLP(R)S - kratkoročni</t>
  </si>
  <si>
    <t>84772</t>
  </si>
  <si>
    <t>Primljeni zajmovi od izvanproračunskih korisnika JLP(R)S - dugoročni</t>
  </si>
  <si>
    <t>85412</t>
  </si>
  <si>
    <t>Ostali tuzemni vrijednosni papiri - dugoročni</t>
  </si>
  <si>
    <t>51212</t>
  </si>
  <si>
    <t>Dani zajmovi neprofitnim organizacijama, građanima i kućanstvima u tuzemstvu – dugoročni</t>
  </si>
  <si>
    <t>51322</t>
  </si>
  <si>
    <t>Dani zajmovi kreditnim institucijama u javnom sektoru – dugoročni</t>
  </si>
  <si>
    <t>51332</t>
  </si>
  <si>
    <t>Dani zajmovi osiguravajućim društvima u javnom sektoru – dugoročni</t>
  </si>
  <si>
    <t>51342</t>
  </si>
  <si>
    <t>Dani zajmovi ostalim financijskim institucijama u javnom sektoru – dugoročni</t>
  </si>
  <si>
    <t>51411</t>
  </si>
  <si>
    <t>Dani zajmovi trgovačkim društvima u javnom sektoru – kratkoročni</t>
  </si>
  <si>
    <t>51412</t>
  </si>
  <si>
    <t>Dani zajmovi trgovačkim društvima u javnom sektoru – dugoročni</t>
  </si>
  <si>
    <t>51532</t>
  </si>
  <si>
    <t>Dani zajmovi tuzemnim kreditnim institucijama izvan javnog sektora – dugoročni</t>
  </si>
  <si>
    <t>51542</t>
  </si>
  <si>
    <t>Dani zajmovi tuzemnim osiguravajućim društvima izvan javnog sektora – dugoročni</t>
  </si>
  <si>
    <t>51552</t>
  </si>
  <si>
    <t>Dani zajmovi ostalim tuzemnim financijskim institucijama izvan javnog sektora – dugoročni</t>
  </si>
  <si>
    <t>51631</t>
  </si>
  <si>
    <t>Dani zajmovi tuzemnim trgovačkim društvima izvan javnog sektora – kratkoročni</t>
  </si>
  <si>
    <t>51632</t>
  </si>
  <si>
    <t>Dani zajmovi tuzemnim trgovačkim društvima izvan javnog sektora – dugoročni</t>
  </si>
  <si>
    <t>51641</t>
  </si>
  <si>
    <t>Dani zajmovi tuzemnim obrtnicima – kratkoročni</t>
  </si>
  <si>
    <t>51642</t>
  </si>
  <si>
    <t>Dani zajmovi tuzemnim obrtnicima – dugoročni</t>
  </si>
  <si>
    <t>51711</t>
  </si>
  <si>
    <t>Dani zajmovi državnom proračunu – kratkoročni</t>
  </si>
  <si>
    <t>51712</t>
  </si>
  <si>
    <t>Dani zajmovi državnom proračunu – dugoročni</t>
  </si>
  <si>
    <t>51721</t>
  </si>
  <si>
    <t>Dani zajmovi županijskim proračunima – kratkoročni</t>
  </si>
  <si>
    <t>51722</t>
  </si>
  <si>
    <t>Dani zajmovi županijskim proračunima – dugoročni</t>
  </si>
  <si>
    <t>51731</t>
  </si>
  <si>
    <t>Dani zajmovi gradskim proračunima – kratkoročni</t>
  </si>
  <si>
    <t>51732</t>
  </si>
  <si>
    <t>Dani zajmovi gradskim proračunima – dugoročni</t>
  </si>
  <si>
    <t>51741</t>
  </si>
  <si>
    <t>Dani zajmovi općinskim proračunima – kratkoročni</t>
  </si>
  <si>
    <t>51742</t>
  </si>
  <si>
    <t>Dani zajmovi općinskim proračunima – dugoročni</t>
  </si>
  <si>
    <t>51751</t>
  </si>
  <si>
    <t>Dani zajmovi HZMO-u, HZZ-u i HZZO-u – kratkoročni</t>
  </si>
  <si>
    <t>51752</t>
  </si>
  <si>
    <t>Dani zajmovi HZMO-u, HZZ-u i HZZO-u – dugoročni</t>
  </si>
  <si>
    <t>51761</t>
  </si>
  <si>
    <t>Dani zajmovi ostalim izvanproračunskim korisnicima državnog proračuna – kratkoročni</t>
  </si>
  <si>
    <t>51762</t>
  </si>
  <si>
    <t>Dani zajmovi ostalim izvanproračunskim korisnicima državnog proračuna – dugoročni</t>
  </si>
  <si>
    <t>51771</t>
  </si>
  <si>
    <t>Dani zajmovi izvanproračunskim korisnicima JLP(R)S – kratkoročni</t>
  </si>
  <si>
    <t>51772</t>
  </si>
  <si>
    <t>Dani zajmovi izvanproračunskim korisnicima JLP(R)S – dugoročni</t>
  </si>
  <si>
    <t>54132</t>
  </si>
  <si>
    <t>Otplata glavnice primljenih zajmova od međunarodnih organizacija – dugoročnih</t>
  </si>
  <si>
    <t>54142</t>
  </si>
  <si>
    <t>Otplata glavnice primljenih kredita i zajmova od institucija i tijela EU – dugoročnih</t>
  </si>
  <si>
    <t>54152</t>
  </si>
  <si>
    <t>Otplata glavnice primljenih zajmova od inozemnih vlada u EU – dugoročnih</t>
  </si>
  <si>
    <t>54162</t>
  </si>
  <si>
    <t>Otplata glavnice primljenih zajmova od inozemnih vlada izvan EU – dugoročnih</t>
  </si>
  <si>
    <t>54221</t>
  </si>
  <si>
    <t>Otplata glavnice primljenih kredita od kreditnih institucija u javnom sektoru – kratkoročnih</t>
  </si>
  <si>
    <t>54222</t>
  </si>
  <si>
    <t>Otplata glavnice primljenih kredita od kreditnih institucija u javnom sektoru – dugoročnih</t>
  </si>
  <si>
    <t>54223</t>
  </si>
  <si>
    <t>Otplata glavnice po financijskom najmu od kreditnih institucija u javnom sektoru</t>
  </si>
  <si>
    <t>54232</t>
  </si>
  <si>
    <t>Otplata glavnice primljenih zajmova od osiguravajućih društava u javnom sektoru – dugoročnih</t>
  </si>
  <si>
    <t>54242</t>
  </si>
  <si>
    <t>Otplata glavnice primljenih zajmova od ostalih financijskih institucija u javnom sektoru – dugoročnih</t>
  </si>
  <si>
    <t>54243</t>
  </si>
  <si>
    <t>Otplata glavnice po financijskom najmu od ostalih financijskih institucija u javnom sektoru</t>
  </si>
  <si>
    <t>54312</t>
  </si>
  <si>
    <t>Otplata glavnice primljenih zajmova od trgovačkih društava u javnom sektoru – dugoročnih</t>
  </si>
  <si>
    <t>54431</t>
  </si>
  <si>
    <t>Otplata glavnice primljenih kredita od tuzemnih kreditnih institucija izvan javnog sektora – kratkoročnih</t>
  </si>
  <si>
    <t>54432</t>
  </si>
  <si>
    <t>Otplata glavnice primljenih kredita od tuzemnih kreditnih institucija izvan javnog sektora – dugoročnih</t>
  </si>
  <si>
    <t>54433</t>
  </si>
  <si>
    <t>Otplata glavnice po financijskom najmu od tuzemnih kreditnih institucija izvan javnog sektora</t>
  </si>
  <si>
    <t>54442</t>
  </si>
  <si>
    <t>Otplata glavnice primljenih zajmova od tuzemnih osiguravajućih društava izvan javnog sektora – dugoročnih</t>
  </si>
  <si>
    <t>54452</t>
  </si>
  <si>
    <t>Otplata glavnice primljenih zajmova od ostalih tuzemnih financijskih institucija izvan javnog sektora – dugoročnih</t>
  </si>
  <si>
    <t>54453</t>
  </si>
  <si>
    <t>Otplata glavnice po financijskom najmu od ostalih tuzemnih financijskih institucija izvan javnog sektora</t>
  </si>
  <si>
    <t>54461</t>
  </si>
  <si>
    <t>Otplata glavnice primljenih kredita od inozemnih kreditnih institucija – kratkoročnih</t>
  </si>
  <si>
    <t>54462</t>
  </si>
  <si>
    <t>Otplata glavnice primljenih kredita od inozemnih kreditnih institucija – dugoročnih</t>
  </si>
  <si>
    <t>54463</t>
  </si>
  <si>
    <t>Otplata glavnice po financijskom najmu od inozemnih kreditnih institucija</t>
  </si>
  <si>
    <t>54472</t>
  </si>
  <si>
    <t>Otplata glavnice primljenih zajmova od inozemnih osiguravajućih društava – dugoročnih</t>
  </si>
  <si>
    <t>54482</t>
  </si>
  <si>
    <t>Otplata glavnice primljenih zajmova od ostalih inozemnih financijskih institucija – dugoročnih</t>
  </si>
  <si>
    <t>54483</t>
  </si>
  <si>
    <t>Otplata glavnice primljenog financijskog najma od ostalih inozemnih financijskih institucija</t>
  </si>
  <si>
    <t>54532</t>
  </si>
  <si>
    <t>Otplata glavnice primljenih zajmova od tuzemnih trgovačkih društava izvan javnog sektora – dugoročnih</t>
  </si>
  <si>
    <t>54542</t>
  </si>
  <si>
    <t>Otplata glavnice primljenih zajmova od tuzemnih obrtnika – dugoročnih</t>
  </si>
  <si>
    <t>54552</t>
  </si>
  <si>
    <t>Otplata glavnice primljenih zajmova od inozemnih trgovačkih društava – dugoročnih</t>
  </si>
  <si>
    <t>54711</t>
  </si>
  <si>
    <t>Otplata glavnice primljenih zajmova od državnog proračuna – kratkoročnih</t>
  </si>
  <si>
    <t>54712</t>
  </si>
  <si>
    <t>Otplata glavnice primljenih zajmova od državnog proračuna – dugoročnih</t>
  </si>
  <si>
    <t>54721</t>
  </si>
  <si>
    <t>Otplata glavnice primljenih zajmova od županijskih proračuna – kratkoročnih</t>
  </si>
  <si>
    <t>54722</t>
  </si>
  <si>
    <t>Otplata glavnice primljenih zajmova od županijskih proračuna – dugoročnih</t>
  </si>
  <si>
    <t>54731</t>
  </si>
  <si>
    <t>Otplata glavnice primljenih zajmova od gradskih proračuna – kratkoročnih</t>
  </si>
  <si>
    <t>54732</t>
  </si>
  <si>
    <t>Otplata glavnice primljenih zajmova od gradskih proračuna – dugoročnih</t>
  </si>
  <si>
    <t>54741</t>
  </si>
  <si>
    <t>Otplata glavnice primljenih zajmova od općinskih proračuna – kratkoročnih</t>
  </si>
  <si>
    <t>54742</t>
  </si>
  <si>
    <t>Otplata glavnice primljenih zajmova od općinskih proračuna – dugoročnih</t>
  </si>
  <si>
    <t>54751</t>
  </si>
  <si>
    <t>Otplata glavnice primljenih zajmova od HZMO-a, HZZ-a i HZZO-a – kratkoročnih</t>
  </si>
  <si>
    <t>54752</t>
  </si>
  <si>
    <t>Otplata glavnice primljenih zajmova od HZMO-a, HZZ-a i HZZO-a – dugoročnih</t>
  </si>
  <si>
    <t>54761</t>
  </si>
  <si>
    <t>Otplata glavnice primljenih zajmova od ostalih izvanproračunskih korisnika državnog proračuna – kratkoročnih</t>
  </si>
  <si>
    <t>54762</t>
  </si>
  <si>
    <t>Otplata glavnice primljenih zajmova od ostalih izvanproračunskih korisnika državnog proračuna – dugoročnih</t>
  </si>
  <si>
    <t>54771</t>
  </si>
  <si>
    <t>Otplata glavnice primljenih zajmova od izvanproračunskih korisnika JLP(R)S – kratkoročnih</t>
  </si>
  <si>
    <t>54772</t>
  </si>
  <si>
    <t>Otplata glavnice primljenih zajmova od izvanproračunskih korisnika JLP(R)S – dugoročnih</t>
  </si>
  <si>
    <t>55312</t>
  </si>
  <si>
    <t>Izdaci za otplatu glavnice za izdane ostale vrijednosne papire u zemlji - dugoročne</t>
  </si>
  <si>
    <t>Obvezni dodatni podaci</t>
  </si>
  <si>
    <t>Račun iz rač. plana</t>
  </si>
  <si>
    <t>Stanje na kraju prethodne godine</t>
  </si>
  <si>
    <t>26224,26233, 26244,26314</t>
  </si>
  <si>
    <t>Obveze za zajmove po faktoringu od kreditnih institucija, osiguravajućih društava, ostalih financijskih institucija i trgovačkih društava u javnom sektoru</t>
  </si>
  <si>
    <t>26224,26233,26244,26314</t>
  </si>
  <si>
    <t>26243</t>
  </si>
  <si>
    <t>Obveze za financijski najam od ostalih financijskih institucija u javnom sektoru</t>
  </si>
  <si>
    <t>26453</t>
  </si>
  <si>
    <t>Obveze za financijski najam od ostalih tuzemnih financijskih institucija izvan javnog sektora</t>
  </si>
  <si>
    <t>26454</t>
  </si>
  <si>
    <t>Obveze za zajmove po faktoringu od ostalih tuzemnih financijskih institucija izvan javnog sektora</t>
  </si>
  <si>
    <t>26463</t>
  </si>
  <si>
    <t>Obveze za financijski najam od inozemnih kreditnih institucija</t>
  </si>
  <si>
    <t>26464,26473, 26484,26554, 26564</t>
  </si>
  <si>
    <t>Obveze za zajmove po faktoringu od inozemnih kreditnih institucija, inozemnih osiguravajućih društava, ostalih inozemnih financijskih institucija, inozemnih trgovačkih društava i inozemnih obrtnika</t>
  </si>
  <si>
    <t>26464,26473,26484,26554,26564</t>
  </si>
  <si>
    <t>26483</t>
  </si>
  <si>
    <t>Obveze za financijski najam od ostalih inozemnih financijskih institucija</t>
  </si>
  <si>
    <t>26534</t>
  </si>
  <si>
    <t>Obveze za zajmove po faktoringu od tuzemnih trgovačkih društava izvan javnog sektora</t>
  </si>
  <si>
    <t>IMOVINA</t>
  </si>
  <si>
    <t>IMOVINA (šifre B002+1)</t>
  </si>
  <si>
    <t>B001</t>
  </si>
  <si>
    <t>0</t>
  </si>
  <si>
    <t>Nefinancijska imovina (šifre 01+02+03+04+05+06)</t>
  </si>
  <si>
    <t>B002</t>
  </si>
  <si>
    <t>01</t>
  </si>
  <si>
    <t>Neproizvedena dugotrajna imovina (šifre 011+012-019)</t>
  </si>
  <si>
    <t>011</t>
  </si>
  <si>
    <t>Materijalna imovina - prirodna bogatstva</t>
  </si>
  <si>
    <t>012</t>
  </si>
  <si>
    <t>Nematerijalna imovina</t>
  </si>
  <si>
    <t>019</t>
  </si>
  <si>
    <t>Ispravak vrijednosti neproizvedene dugotrajne imovine</t>
  </si>
  <si>
    <t>02</t>
  </si>
  <si>
    <t>Proizvedena dugotrajna imovina (šifre '021 i 02921' + '022 i 02922' + '023 i 02923' + '024 i 02924' + '025 i 02925' + '026 i 02926')</t>
  </si>
  <si>
    <t>021 i 02921</t>
  </si>
  <si>
    <t>Građevinski objekti (šifre 0211 do 0214 - 02921)</t>
  </si>
  <si>
    <t>0211</t>
  </si>
  <si>
    <t>0212</t>
  </si>
  <si>
    <t>0213</t>
  </si>
  <si>
    <t>0214</t>
  </si>
  <si>
    <t>02921</t>
  </si>
  <si>
    <t>Ispravak vrijednosti građevinskih objekata</t>
  </si>
  <si>
    <t>022 i 02922</t>
  </si>
  <si>
    <t>Postrojenja i oprema (šifre 0221 do 0228 - 02922)</t>
  </si>
  <si>
    <t>0221</t>
  </si>
  <si>
    <t>0222</t>
  </si>
  <si>
    <t>0223</t>
  </si>
  <si>
    <t>0224</t>
  </si>
  <si>
    <t>0225</t>
  </si>
  <si>
    <r>
      <rPr>
        <sz val="9"/>
        <color rgb="FF000000"/>
        <rFont val="Arial"/>
        <family val="2"/>
      </rPr>
      <t xml:space="preserve">Instrumenti </t>
    </r>
    <r>
      <rPr>
        <sz val="9"/>
        <color rgb="FF00B050"/>
        <rFont val="Arial"/>
        <family val="2"/>
      </rPr>
      <t>i</t>
    </r>
    <r>
      <rPr>
        <sz val="9"/>
        <color theme="6"/>
        <rFont val="Arial"/>
        <family val="2"/>
      </rPr>
      <t xml:space="preserve"> </t>
    </r>
    <r>
      <rPr>
        <sz val="9"/>
        <color rgb="FF000000"/>
        <rFont val="Arial"/>
        <family val="2"/>
      </rPr>
      <t>uređaji</t>
    </r>
  </si>
  <si>
    <t>0226</t>
  </si>
  <si>
    <t>0227</t>
  </si>
  <si>
    <t>0228</t>
  </si>
  <si>
    <t>02922</t>
  </si>
  <si>
    <t>Ispravak vrijednosti postrojenja i opreme</t>
  </si>
  <si>
    <t>023 i 02923</t>
  </si>
  <si>
    <t>Prijevozna sredstva (šifre 0231 do 0234 - 02923)</t>
  </si>
  <si>
    <t>0231</t>
  </si>
  <si>
    <t>0232</t>
  </si>
  <si>
    <t xml:space="preserve">Prijevozna sredstva u željezničkom prometu </t>
  </si>
  <si>
    <t>0233</t>
  </si>
  <si>
    <t>0234</t>
  </si>
  <si>
    <t>02923</t>
  </si>
  <si>
    <t xml:space="preserve">Ispravak vrijednosti prijevoznih sredstava </t>
  </si>
  <si>
    <t>024 i 02924</t>
  </si>
  <si>
    <t>Knjige, umjetnička djela i ostale izložbene vrijednosti (šifre 0241 do 0244 - 02924)</t>
  </si>
  <si>
    <t>0241</t>
  </si>
  <si>
    <t>0242</t>
  </si>
  <si>
    <t>0243</t>
  </si>
  <si>
    <t>0244</t>
  </si>
  <si>
    <t>02924</t>
  </si>
  <si>
    <t>Ispravak vrijednosti knjiga, umjetničkih djela i ostalih izložbenih vrijednosti</t>
  </si>
  <si>
    <t>025 i 02925</t>
  </si>
  <si>
    <t>Višegodišnji nasadi i osnovno stado (šifre 0251+0252-02925)</t>
  </si>
  <si>
    <t>0251</t>
  </si>
  <si>
    <t>0252</t>
  </si>
  <si>
    <t>02925</t>
  </si>
  <si>
    <t>Ispravak vrijednosti višegodišnjih nasada i osnovnog stada</t>
  </si>
  <si>
    <t>026 i 02926</t>
  </si>
  <si>
    <t>Nematerijalna proizvedena imovina (šifre 0261 do 0264 - 02926)</t>
  </si>
  <si>
    <t>0261</t>
  </si>
  <si>
    <t>0262</t>
  </si>
  <si>
    <t>Ulaganja u računalne programe</t>
  </si>
  <si>
    <t>0263</t>
  </si>
  <si>
    <t>0264</t>
  </si>
  <si>
    <t>02926</t>
  </si>
  <si>
    <t>Ispravak vrijednosti nematerijalne proizvedene imovine</t>
  </si>
  <si>
    <t>03</t>
  </si>
  <si>
    <t>Plemeniti metali i ostale pohranjene vrijednosti</t>
  </si>
  <si>
    <t>04</t>
  </si>
  <si>
    <t>Sitni inventar i autogume (šifre 041+042-049)</t>
  </si>
  <si>
    <t>041</t>
  </si>
  <si>
    <t>Zalihe sitnog inventara i autoguma</t>
  </si>
  <si>
    <t>042</t>
  </si>
  <si>
    <t>Sitni inventar i autogume u upotrebi</t>
  </si>
  <si>
    <t>049</t>
  </si>
  <si>
    <t>Ispravak vrijednosti sitnog inventara i autoguma u upotrebi</t>
  </si>
  <si>
    <t>05</t>
  </si>
  <si>
    <t>Dugotrajna nefinancijska imovina u pripremi (šifre 051 do 056)</t>
  </si>
  <si>
    <t>051</t>
  </si>
  <si>
    <t>Građevinski objekti u pripremi</t>
  </si>
  <si>
    <t>052</t>
  </si>
  <si>
    <t>Postrojenja i oprema u pripremi</t>
  </si>
  <si>
    <t>053</t>
  </si>
  <si>
    <t>Prijevozna sredstva u pripremi</t>
  </si>
  <si>
    <t>054</t>
  </si>
  <si>
    <t>Višegodišnji nasadi i osnovno stado u pripremi</t>
  </si>
  <si>
    <t>055</t>
  </si>
  <si>
    <t>Ostala nematerijalna proizvedena imovina u pripremi</t>
  </si>
  <si>
    <t>056</t>
  </si>
  <si>
    <t>Ostala nefinancijska dugotrajna imovina u pripremi</t>
  </si>
  <si>
    <t>06</t>
  </si>
  <si>
    <t>Proizvedena kratkotrajna imovina (šifre 061 do 065)</t>
  </si>
  <si>
    <t>061</t>
  </si>
  <si>
    <t>Zalihe za obavljanje djelatnosti</t>
  </si>
  <si>
    <t>062</t>
  </si>
  <si>
    <t>Proizvodnja u tijeku i gotovi proizvodi</t>
  </si>
  <si>
    <t>063</t>
  </si>
  <si>
    <t>Zalihe vojnih sredstava za jednokratnu upotrebu</t>
  </si>
  <si>
    <t>064</t>
  </si>
  <si>
    <t>Zaliha robe za daljnju prodaju</t>
  </si>
  <si>
    <t>065</t>
  </si>
  <si>
    <t>Zalihe lijekova i potrošnog medicinskog materijala kod zdravstvenih ustanova</t>
  </si>
  <si>
    <t>1</t>
  </si>
  <si>
    <t>Financijska imovina (šifre 11+12+13+14+15+16+17+19)</t>
  </si>
  <si>
    <t>Novac u banci i blagajni (šifre 111+112 do 114)</t>
  </si>
  <si>
    <t>111</t>
  </si>
  <si>
    <t>Novac u banci (šifre 1111 do 1114)</t>
  </si>
  <si>
    <t>1111</t>
  </si>
  <si>
    <t>Novac na računu kod Hrvatske narodne banke</t>
  </si>
  <si>
    <t>1112</t>
  </si>
  <si>
    <t>Novac na računu kod tuzemnih poslovnih banaka</t>
  </si>
  <si>
    <t>1113</t>
  </si>
  <si>
    <t>Novac na računu kod inozemnih poslovnih banaka</t>
  </si>
  <si>
    <t>1114</t>
  </si>
  <si>
    <t>Prijelazni račun</t>
  </si>
  <si>
    <t>112</t>
  </si>
  <si>
    <t>Izdvojena novčana sredstva i depoziti u kreditnim i financijskim institucijama (šifre 1121 do 1123)</t>
  </si>
  <si>
    <t>1121</t>
  </si>
  <si>
    <t>Izdvojena novčana sredstva</t>
  </si>
  <si>
    <t>1122</t>
  </si>
  <si>
    <t>Depoziti kod kreditnih i ostalih financijskih institucija - tuzemni</t>
  </si>
  <si>
    <t>1123</t>
  </si>
  <si>
    <t>Depoziti kod kreditnih i ostalih financijskih institucija - inozemni</t>
  </si>
  <si>
    <t>113</t>
  </si>
  <si>
    <t>Novac u blagajni</t>
  </si>
  <si>
    <t>114</t>
  </si>
  <si>
    <t>Vrijednosnice u blagajni</t>
  </si>
  <si>
    <t>12</t>
  </si>
  <si>
    <t>Potraživanja za jamčevne pologe, od zaposlenih te za više plaćene poreze i ostalo (šifre 122 do 124 - 125 + 129)</t>
  </si>
  <si>
    <t>122</t>
  </si>
  <si>
    <t>Potraživanja za jamčevne pologe</t>
  </si>
  <si>
    <t>123</t>
  </si>
  <si>
    <t>Potraživanja od zaposlenih</t>
  </si>
  <si>
    <t>124</t>
  </si>
  <si>
    <t>Potraživanja za više plaćene poreze i doprinose</t>
  </si>
  <si>
    <t>125</t>
  </si>
  <si>
    <t>Ispravak vrijednosti potraživanja od zaposlenih te za više plaćene poreze i ostalo</t>
  </si>
  <si>
    <t>129</t>
  </si>
  <si>
    <t>Ostala potraživanja</t>
  </si>
  <si>
    <t>13</t>
  </si>
  <si>
    <t>Potraživanja za dane zajmove (šifre 13X1+13X2-139)</t>
  </si>
  <si>
    <t>Zajmovi - tuzemni (šifre 1321+1332+1333+1334+1341+1353+1354+1355+1363+1364+1371+1372+1373+1374+1375+1376+1377)</t>
  </si>
  <si>
    <t>13X1</t>
  </si>
  <si>
    <t>1321</t>
  </si>
  <si>
    <t>Zajmovi neprofitnim organizacijama, građanima i kućanstvima u tuzemstvu</t>
  </si>
  <si>
    <t>1332</t>
  </si>
  <si>
    <t>Zajmovi kreditnim institucijama u javnom sektoru</t>
  </si>
  <si>
    <t>1333</t>
  </si>
  <si>
    <t>Zajmovi osiguravajućim društvima u javnom sektoru</t>
  </si>
  <si>
    <t>1334</t>
  </si>
  <si>
    <t>Zajmovi ostalim financijskim institucijama u javnom sektoru</t>
  </si>
  <si>
    <t>1341</t>
  </si>
  <si>
    <t>Zajmovi trgovačkim društvima u javnom sektoru</t>
  </si>
  <si>
    <t>1353</t>
  </si>
  <si>
    <t>Zajmovi tuzemnim kreditnim institucijama izvan javnog sektora</t>
  </si>
  <si>
    <t>1354</t>
  </si>
  <si>
    <t>Zajmovi tuzemnim osiguravajućim društvima izvan javnog sektora</t>
  </si>
  <si>
    <t>1355</t>
  </si>
  <si>
    <t>Zajmovi ostalim tuzemnim financijskim institucijama izvan javnog sektora</t>
  </si>
  <si>
    <t>1363</t>
  </si>
  <si>
    <t>Zajmovi tuzemnim trgovačkim društvima izvan javnog sektora</t>
  </si>
  <si>
    <t>1364</t>
  </si>
  <si>
    <t>Zajmovi tuzemnim obrtnicima</t>
  </si>
  <si>
    <t>1371</t>
  </si>
  <si>
    <t>Zajmovi državnom proračunu</t>
  </si>
  <si>
    <t>1372</t>
  </si>
  <si>
    <t>Zajmovi županijskim proračunima</t>
  </si>
  <si>
    <t>1373</t>
  </si>
  <si>
    <t>Zajmovi gradskim proračunima</t>
  </si>
  <si>
    <t>1374</t>
  </si>
  <si>
    <t>Zajmovi općinskim proračunima</t>
  </si>
  <si>
    <t>1375</t>
  </si>
  <si>
    <t>Zajmovi HZMO-u, HZZ-u i HZZO-u</t>
  </si>
  <si>
    <t>1376</t>
  </si>
  <si>
    <t>Zajmovi ostalim izvanproračunskim korisnicima državnog proračuna</t>
  </si>
  <si>
    <t>1377</t>
  </si>
  <si>
    <t>Zajmovi izvanproračunskim korisnicima JLP(R)S</t>
  </si>
  <si>
    <t>Zajmovi - inozemni (šifre 1313+1314+1315+1316+1322+1356+1357+1358+1365+1366)</t>
  </si>
  <si>
    <t>13X2</t>
  </si>
  <si>
    <t>1313</t>
  </si>
  <si>
    <t xml:space="preserve">Zajmovi međunarodnim organizacijama </t>
  </si>
  <si>
    <t>1314</t>
  </si>
  <si>
    <t>Zajmovi institucijama i tijelima EU</t>
  </si>
  <si>
    <t>1315</t>
  </si>
  <si>
    <t>Zajmovi inozemnim vladama u EU</t>
  </si>
  <si>
    <t>1316</t>
  </si>
  <si>
    <t>Zajmovi inozemnim vladama izvan EU</t>
  </si>
  <si>
    <t>1322</t>
  </si>
  <si>
    <t>Zajmovi neprofitnim organizacijama, građanima i kućanstvima u inozemstvu</t>
  </si>
  <si>
    <t>1356</t>
  </si>
  <si>
    <t>Zajmovi inozemnim kreditnim institucijama</t>
  </si>
  <si>
    <t>1357</t>
  </si>
  <si>
    <t>Zajmovi inozemnim osiguravajućim društvima</t>
  </si>
  <si>
    <t>1358</t>
  </si>
  <si>
    <t>Zajmovi ostalim inozemnim financijskim institucijama</t>
  </si>
  <si>
    <t>1365</t>
  </si>
  <si>
    <t>Zajmovi inozemnim trgovačkim društvima</t>
  </si>
  <si>
    <t>1366</t>
  </si>
  <si>
    <t>Zajmovi inozemnim obrtnicima</t>
  </si>
  <si>
    <t>139</t>
  </si>
  <si>
    <t>Ispravak vrijednosti potraživanja za dane zajmove</t>
  </si>
  <si>
    <t>14</t>
  </si>
  <si>
    <t>Financijski instrumenti - vrijednosni papiri (šifre 14X1+14X2-149)</t>
  </si>
  <si>
    <t>Vrijednosni papiri - tuzemni (šifre 1411+1421+1431+1441+1451+1461)</t>
  </si>
  <si>
    <t>14X1</t>
  </si>
  <si>
    <t>1411</t>
  </si>
  <si>
    <t>Čekovi</t>
  </si>
  <si>
    <t>1421</t>
  </si>
  <si>
    <t>Komercijalni i blagajnički zapisi</t>
  </si>
  <si>
    <t>1431</t>
  </si>
  <si>
    <t>Mjenice</t>
  </si>
  <si>
    <t>1441</t>
  </si>
  <si>
    <t>Obveznice</t>
  </si>
  <si>
    <t>1451</t>
  </si>
  <si>
    <t>Opcije i drugi financijski derivati</t>
  </si>
  <si>
    <t>1461</t>
  </si>
  <si>
    <t>Ostali vrijednosni papiri</t>
  </si>
  <si>
    <t>Vrijednosni papiri - inozemni (šifre 1412+1422+1432+1442+1452+1462)</t>
  </si>
  <si>
    <t>14X2</t>
  </si>
  <si>
    <t>1412</t>
  </si>
  <si>
    <t>1422</t>
  </si>
  <si>
    <t>1432</t>
  </si>
  <si>
    <t>1442</t>
  </si>
  <si>
    <t>1452</t>
  </si>
  <si>
    <t>1462</t>
  </si>
  <si>
    <t>149</t>
  </si>
  <si>
    <t>Ispravak vrijednosti vrijednosnih papira</t>
  </si>
  <si>
    <t>15</t>
  </si>
  <si>
    <t>Financijski instrumenti - dionice i udjeli u glavnici (šifre 15X1+15X2-159)</t>
  </si>
  <si>
    <t>Dionice i udjeli u glavnici - tuzemni (šifre 1512+1513+1514+1521+1531+1541)</t>
  </si>
  <si>
    <t>15X1</t>
  </si>
  <si>
    <t>1512</t>
  </si>
  <si>
    <t>1513</t>
  </si>
  <si>
    <t>1514</t>
  </si>
  <si>
    <t>1521</t>
  </si>
  <si>
    <t>1531</t>
  </si>
  <si>
    <t>1541</t>
  </si>
  <si>
    <t>Dionice i udjeli u glavnici - inozemni (šifre 1532+1542)</t>
  </si>
  <si>
    <t>15X2</t>
  </si>
  <si>
    <t>1532</t>
  </si>
  <si>
    <t>1542</t>
  </si>
  <si>
    <t>159</t>
  </si>
  <si>
    <t>Ispravak vrijednosti dionica i udjela u glavnici</t>
  </si>
  <si>
    <t>16</t>
  </si>
  <si>
    <t>Potraživanja za prihode poslovanja (šifre 161 do 163 + 164 do 168-169)</t>
  </si>
  <si>
    <t>161</t>
  </si>
  <si>
    <t>Potraživanja za poreze</t>
  </si>
  <si>
    <t>162</t>
  </si>
  <si>
    <t>Potraživanja za doprinose</t>
  </si>
  <si>
    <t>163</t>
  </si>
  <si>
    <t>Potraživanja za pomoći iz inozemstva i od subjekata unutar općeg proračuna (šifre 1631 do 1638)</t>
  </si>
  <si>
    <t>1631</t>
  </si>
  <si>
    <t>Potraživanja za pomoći od inozemnih vlada</t>
  </si>
  <si>
    <t>1632</t>
  </si>
  <si>
    <t>Potraživanja za pomoći od međunarodnih organizacija te institucija i tijela EU</t>
  </si>
  <si>
    <t>1633</t>
  </si>
  <si>
    <t>Potraživanja za pomoći proračunu i izvanproračunskim korisnicima iz drugih proračuna</t>
  </si>
  <si>
    <t>1634</t>
  </si>
  <si>
    <t>Potraživanja za pomoći od izvanproračunskih korisnika</t>
  </si>
  <si>
    <t>1635</t>
  </si>
  <si>
    <t>Potraživanja za pomoći izravnanja za decentralizirane funkcije i fiskalnog izravnanja</t>
  </si>
  <si>
    <t>1636</t>
  </si>
  <si>
    <t>Potraživanja za pomoći proračunskim korisnicima iz proračuna koji im nije nadležan</t>
  </si>
  <si>
    <t>1637</t>
  </si>
  <si>
    <t>Potraživanja za povrat pomoći danih drugim proračunima i izvanproračunskim korisnicima po protestiranim jamstvima</t>
  </si>
  <si>
    <t>1638</t>
  </si>
  <si>
    <t>Potraživanja za pomoći temeljem prijenosa EU sredstava</t>
  </si>
  <si>
    <t>164</t>
  </si>
  <si>
    <t>Potraživanja za prihode od imovine</t>
  </si>
  <si>
    <t>165</t>
  </si>
  <si>
    <t>Potraživanja za upravne i administrativne pristojbe, pristojbe po posebnim propisima i naknade</t>
  </si>
  <si>
    <t>166</t>
  </si>
  <si>
    <t>Potraživanja za prihode od prodaje proizvoda i robe te pruženih usluga i za povrat po protestiranim jamstvima</t>
  </si>
  <si>
    <t>167</t>
  </si>
  <si>
    <t>Potraživanja proračunskih korisnika za sredstva uplaćena u nadležni proračun i za prihode od HZZO-a na temelju ugovornih obveza</t>
  </si>
  <si>
    <t>168</t>
  </si>
  <si>
    <t>Potraživanja za kazne i upravne mjere te ostale prihode</t>
  </si>
  <si>
    <t>169</t>
  </si>
  <si>
    <t>Ispravak vrijednosti potraživanja</t>
  </si>
  <si>
    <t>17</t>
  </si>
  <si>
    <t>Potraživanja od prodaje nefinancijske imovine (šifre 171 do 174 - 179)</t>
  </si>
  <si>
    <t>171</t>
  </si>
  <si>
    <t>Potraživanje od prodaje neproizvedene dugotrajne imovine</t>
  </si>
  <si>
    <t>172</t>
  </si>
  <si>
    <t>Potraživanja od prodaje proizvedene dugotrajne imovine</t>
  </si>
  <si>
    <t>173</t>
  </si>
  <si>
    <t>Potraživanja od prodaje plemenitih metala i ostalih pohranjenih vrijednosti</t>
  </si>
  <si>
    <t>174</t>
  </si>
  <si>
    <t>Potraživanja od prodaje proizvedene kratkotrajne imovine</t>
  </si>
  <si>
    <t>179</t>
  </si>
  <si>
    <t>Ispravak vrijednosti potraživanja za prodanu nefinancijsku imovinu</t>
  </si>
  <si>
    <t>Rashodi budućih razdoblja i nedospjela naplata prihoda (aktivna vremenska razgraničenja) (šifre 191 do 192)</t>
  </si>
  <si>
    <t>191</t>
  </si>
  <si>
    <t>Rashodi budućih razdoblja</t>
  </si>
  <si>
    <t>192</t>
  </si>
  <si>
    <t>Nedospjela naplata prihoda</t>
  </si>
  <si>
    <t>OBVEZE I VLASTITI IZVORI</t>
  </si>
  <si>
    <t>OBVEZE I VLASTITI IZVORI (šifre 2+9)</t>
  </si>
  <si>
    <t>B003</t>
  </si>
  <si>
    <t>2</t>
  </si>
  <si>
    <t xml:space="preserve">Obveze (šifre 23+24+25+26+27+29) </t>
  </si>
  <si>
    <t>23</t>
  </si>
  <si>
    <t>Obveze za rashode poslovanja (šifre 231 do 234 + 235 + 236 + 237 do 239)</t>
  </si>
  <si>
    <t>231</t>
  </si>
  <si>
    <t>Obveze za zaposlene</t>
  </si>
  <si>
    <t>232</t>
  </si>
  <si>
    <t>Obveze za materijalne rashode</t>
  </si>
  <si>
    <t>234</t>
  </si>
  <si>
    <t>Obveze za financijske rashode (šifre 2341 do 2343)</t>
  </si>
  <si>
    <t>2341</t>
  </si>
  <si>
    <t>Obveze za kamate za izdane financijske instrumente - vrijednosne papire</t>
  </si>
  <si>
    <t>2342</t>
  </si>
  <si>
    <t>Obveze za kamate na primljene kredite i zajmove</t>
  </si>
  <si>
    <t>2343</t>
  </si>
  <si>
    <t>Obveze za ostale financijske rashode</t>
  </si>
  <si>
    <t>235</t>
  </si>
  <si>
    <t>Obveze za subvencije</t>
  </si>
  <si>
    <t>236</t>
  </si>
  <si>
    <t>Obveze za pomoći dane u inozemstvo i unutar općeg proračuna (šifre 2361 do 2368)</t>
  </si>
  <si>
    <t>2361</t>
  </si>
  <si>
    <t xml:space="preserve">Obveze za pomoći inozemnim vladama </t>
  </si>
  <si>
    <t>2362</t>
  </si>
  <si>
    <t xml:space="preserve">Obveze za pomoći međunarodnim organizacijama te institucijama i tijelima EU </t>
  </si>
  <si>
    <t>2363</t>
  </si>
  <si>
    <t>Obveze za pomoći drugom proračunu i izvanproračunskim korisnicima</t>
  </si>
  <si>
    <t>2364</t>
  </si>
  <si>
    <t xml:space="preserve">Obveze za pomoći proračunskim korisnicima drugih proračuna </t>
  </si>
  <si>
    <t>2365</t>
  </si>
  <si>
    <t>Obveze za pomoći izravnanja za decentralizirane funkcije i fiskalnog izravnanja</t>
  </si>
  <si>
    <t>2366</t>
  </si>
  <si>
    <t>Obveze za povrat pomoći primljenih iz drugih proračuna i od izvanproračunskih korisnika po protestiranim jamstvima</t>
  </si>
  <si>
    <t>2368</t>
  </si>
  <si>
    <t>Obveze za pomoći temeljem prijenosa EU sredstava</t>
  </si>
  <si>
    <t>237</t>
  </si>
  <si>
    <t>Obveze za naknade građanima i kućanstvima</t>
  </si>
  <si>
    <t>238</t>
  </si>
  <si>
    <t>Obveze za donacije, kazne, naknade šteta i kapitalne pomoći</t>
  </si>
  <si>
    <t>239</t>
  </si>
  <si>
    <t>Ostale tekuće obveze</t>
  </si>
  <si>
    <t>24</t>
  </si>
  <si>
    <t>Obveze za nabavu nefinancijske imovine (šifre 241 do 245)</t>
  </si>
  <si>
    <t>241</t>
  </si>
  <si>
    <t>Obveze za nabavu neproizvedene dugotrajne imovine</t>
  </si>
  <si>
    <t>242</t>
  </si>
  <si>
    <t>Obveze za nabavu proizvedene dugotrajne imovine</t>
  </si>
  <si>
    <t>243</t>
  </si>
  <si>
    <t>Obveze za plemenite metale i ostale pohranjene vrijednosti</t>
  </si>
  <si>
    <t>244</t>
  </si>
  <si>
    <t>Obveze za nabavu strateških zaliha</t>
  </si>
  <si>
    <t>245</t>
  </si>
  <si>
    <t>Obveze za dodatna ulaganja na nefinancijskoj imovini</t>
  </si>
  <si>
    <t>25</t>
  </si>
  <si>
    <t>Obveze za financijske instrumente - vrijednosne papire (šifre 25X1+25X2-259)</t>
  </si>
  <si>
    <t>Obveze za financijske instrumente - vrijednosne papire - tuzemne (šifre 2511+2521+2531+2541+2551+2561)</t>
  </si>
  <si>
    <t>25X1</t>
  </si>
  <si>
    <t>2511</t>
  </si>
  <si>
    <t>Obveze za čekove</t>
  </si>
  <si>
    <t>2521</t>
  </si>
  <si>
    <t>Obveze za trezorske zapise</t>
  </si>
  <si>
    <t>2531</t>
  </si>
  <si>
    <t>Obveze za mjenice</t>
  </si>
  <si>
    <t>2541</t>
  </si>
  <si>
    <t>Obveze za obveznice</t>
  </si>
  <si>
    <t>2551</t>
  </si>
  <si>
    <t>Obveze za opcije i druge financijske derivate</t>
  </si>
  <si>
    <t>2561</t>
  </si>
  <si>
    <t>Obveze za ostale vrijednosne papire</t>
  </si>
  <si>
    <t xml:space="preserve">Obveze za financijske instrumente - vrijednosne papire - inozemne (šifre 2512+2522+2532+2542+2552+2562) </t>
  </si>
  <si>
    <t>25X2</t>
  </si>
  <si>
    <t>2512</t>
  </si>
  <si>
    <t>2522</t>
  </si>
  <si>
    <t>2532</t>
  </si>
  <si>
    <t>2542</t>
  </si>
  <si>
    <t>2552</t>
  </si>
  <si>
    <t>2562</t>
  </si>
  <si>
    <t>259</t>
  </si>
  <si>
    <t>Ispravak vrijednosti obveza za vrijednosne papire</t>
  </si>
  <si>
    <t>26</t>
  </si>
  <si>
    <t>Obveze za kredite i zajmove (šifre 26X1+26X2)</t>
  </si>
  <si>
    <t>Obveze za kredite i zajmove - tuzemne (šifre 2622+2623+2624+2631+2643+2644+2645+2653+2654+2671+2672+2673+2674+2675+2676+2677)</t>
  </si>
  <si>
    <t>26X1</t>
  </si>
  <si>
    <t>2622</t>
  </si>
  <si>
    <t>Obveze za kredite od kreditnih institucija u javnom sektoru</t>
  </si>
  <si>
    <t>2623</t>
  </si>
  <si>
    <t>Obveze za zajmove od osiguravajućih društava u javnom sektoru</t>
  </si>
  <si>
    <t>2624</t>
  </si>
  <si>
    <t>Obveze za zajmove od ostalih financijskih institucija u javnom sektoru</t>
  </si>
  <si>
    <t>2631</t>
  </si>
  <si>
    <t>Obveze za zajmove od trgovačkih društava u javnom sektoru</t>
  </si>
  <si>
    <t>2643</t>
  </si>
  <si>
    <t>Obveze za kredite od tuzemnih kreditnih institucija izvan javnog sektora</t>
  </si>
  <si>
    <t>2644</t>
  </si>
  <si>
    <t>Obveze za zajmove od tuzemnih osiguravajućih društava izvan javnog sektora</t>
  </si>
  <si>
    <t>2645</t>
  </si>
  <si>
    <t>Obveze za zajmove od ostalih tuzemnih financijskih institucija izvan javnog sektora</t>
  </si>
  <si>
    <t>2653</t>
  </si>
  <si>
    <t>Obveze za zajmove od tuzemnih trgovačkih društava izvan javnog sektora</t>
  </si>
  <si>
    <t>2654</t>
  </si>
  <si>
    <t>Obveze za zajmove od tuzemnih obrtnika</t>
  </si>
  <si>
    <t>2671</t>
  </si>
  <si>
    <t>Obveze za zajmove od državnog proračuna</t>
  </si>
  <si>
    <t>2672</t>
  </si>
  <si>
    <t>Obveze za zajmove od županijskih proračuna</t>
  </si>
  <si>
    <t>2673</t>
  </si>
  <si>
    <t>Obveze za zajmove od gradskih proračuna</t>
  </si>
  <si>
    <t>2674</t>
  </si>
  <si>
    <t>Obveze za zajmove od općinskih proračuna</t>
  </si>
  <si>
    <t>2675</t>
  </si>
  <si>
    <t>Obveze za zajmove od HZMO-a, HZZ-a i HZZO-a</t>
  </si>
  <si>
    <t>2676</t>
  </si>
  <si>
    <t>Obveze za zajmove od ostalih izvanproračunskih korisnika državnog proračuna</t>
  </si>
  <si>
    <t>2677</t>
  </si>
  <si>
    <t>Obveze za zajmove od izvanproračunskih korisnika JLP(R)S</t>
  </si>
  <si>
    <t>Obveze za kredite i zajmove - inozemne (šifre 2613+2614+2615+2616+2646+2647+2648+2655+2656)</t>
  </si>
  <si>
    <t>26X2</t>
  </si>
  <si>
    <t>2613</t>
  </si>
  <si>
    <t>Obveze za zajmove od međunarodnih organizacija</t>
  </si>
  <si>
    <t>2614</t>
  </si>
  <si>
    <t>Obveze za kredite i zajmove od institucija i tijela EU</t>
  </si>
  <si>
    <t>2615</t>
  </si>
  <si>
    <t>Obveze za zajmove od inozemnih vlada u EU</t>
  </si>
  <si>
    <t>2616</t>
  </si>
  <si>
    <t>Obveze za zajmove od inozemnih vlada izvan EU</t>
  </si>
  <si>
    <t>2646</t>
  </si>
  <si>
    <t>Obveze za kredite od inozemnih kreditnih institucija</t>
  </si>
  <si>
    <t>2647</t>
  </si>
  <si>
    <t>Obveze za zajmove od inozemnih osiguravajućih društava</t>
  </si>
  <si>
    <t>2648</t>
  </si>
  <si>
    <t>Obveze za zajmove od ostalih inozemnih financijskih institucija</t>
  </si>
  <si>
    <t>2655</t>
  </si>
  <si>
    <t>Obveze za zajmove od inozemnih trgovačkih društava</t>
  </si>
  <si>
    <t>2656</t>
  </si>
  <si>
    <t>Obveze za zajmove od inozemnih obrtnika</t>
  </si>
  <si>
    <t>27</t>
  </si>
  <si>
    <t xml:space="preserve">Obveze za predujmove, depozite, jamčevne pologe i tuđe prihode </t>
  </si>
  <si>
    <t>29</t>
  </si>
  <si>
    <t>Odgođeno plaćanje rashoda i prihodi budućih razdoblja (pasivna vremenska razgraničenja) (šifre 291+292)</t>
  </si>
  <si>
    <t>291</t>
  </si>
  <si>
    <t>Odgođeno plaćanje rashoda</t>
  </si>
  <si>
    <t>292</t>
  </si>
  <si>
    <t>Naplaćeni prihodi budućih razdoblja</t>
  </si>
  <si>
    <t>9</t>
  </si>
  <si>
    <t>Vlastiti izvori (šifre 91 + 922 - 93 + 96 + 97)</t>
  </si>
  <si>
    <t>91</t>
  </si>
  <si>
    <t>Vlastiti izvori i ispravak vlastitih izvora (šifre 911-912)</t>
  </si>
  <si>
    <t>911</t>
  </si>
  <si>
    <t>Vlastiti izvori</t>
  </si>
  <si>
    <t>912</t>
  </si>
  <si>
    <t>Ispravak vlastitih izvora za obveze</t>
  </si>
  <si>
    <t>922</t>
  </si>
  <si>
    <t>Rezultat - višak/manjak (šifre 9221-9222)</t>
  </si>
  <si>
    <t>9221</t>
  </si>
  <si>
    <t>Višak prihoda i primitaka (šifre 92211 do 92213)</t>
  </si>
  <si>
    <t>Višak prihoda poslovanja</t>
  </si>
  <si>
    <t>Višak prihoda od nefinancijske imovine</t>
  </si>
  <si>
    <t>Višak primitaka od financijske imovine</t>
  </si>
  <si>
    <t>9222</t>
  </si>
  <si>
    <t>Manjak prihoda i primitaka (šifre 92221 do 92223)</t>
  </si>
  <si>
    <t>Manjak prihoda poslovanja</t>
  </si>
  <si>
    <t>Manjak prihoda od nefinancijske imovine</t>
  </si>
  <si>
    <t>Manjak primitaka od financijske imovine</t>
  </si>
  <si>
    <t>93</t>
  </si>
  <si>
    <t>Obračunati rashodi poslovanja (šifre 9341 do 9368)</t>
  </si>
  <si>
    <t>9341</t>
  </si>
  <si>
    <t>Obračunate negativne tečajne razlike i razlike zbog primjene valutne klauzule</t>
  </si>
  <si>
    <t>9361</t>
  </si>
  <si>
    <t>Obračunati rashodi za tekuće pomoći drugom proračunu i izvanproračunskim korisnicima</t>
  </si>
  <si>
    <t>9362</t>
  </si>
  <si>
    <t>Obračunati rashodi za kapitalne pomoći drugom proračunu i izvanproračunskim korisnicima</t>
  </si>
  <si>
    <t>9363</t>
  </si>
  <si>
    <t>Obračunati rashodi za pomoći drugom proračunu i izvanproračunskim korisnicima po protestiranim jamstvima</t>
  </si>
  <si>
    <t>9364</t>
  </si>
  <si>
    <t>Obračunati rashodi za povrat pomoći iz drugih proračuna i od izvanproračunskih korisnika po protestiranim jamstvima</t>
  </si>
  <si>
    <t>9365</t>
  </si>
  <si>
    <t>Obračunati rashodi za pomoći izravnanja za decentralizirane funkcije i fiskalnog izravnanja</t>
  </si>
  <si>
    <t>9366</t>
  </si>
  <si>
    <t>Obračunati rashodi za pomoći proračunskim korisnicima drugih proračuna</t>
  </si>
  <si>
    <t>9367</t>
  </si>
  <si>
    <t>Obračunati rashodi za tekuće pomoći temeljem prijenosa EU sredstava</t>
  </si>
  <si>
    <t>9368</t>
  </si>
  <si>
    <t>Obračunati rashodi za kapitalne pomoći temeljem prijenosa EU sredstava</t>
  </si>
  <si>
    <t>Obračunati prihodi poslovanja (šifre 961 do 963 + 964 do 968)</t>
  </si>
  <si>
    <t>961</t>
  </si>
  <si>
    <t>Obračunati prihodi od poreza</t>
  </si>
  <si>
    <t>962</t>
  </si>
  <si>
    <t>Obračunati doprinosi</t>
  </si>
  <si>
    <t>963</t>
  </si>
  <si>
    <t>Obračunate pomoći iz inozemstva i od subjekata unutar općeg proračuna (šifre 9631 do 9638)</t>
  </si>
  <si>
    <t>9631</t>
  </si>
  <si>
    <t xml:space="preserve">Pomoći od inozemnih vlada </t>
  </si>
  <si>
    <t>9632</t>
  </si>
  <si>
    <t>Pomoći od međunarodnih organizacija te institucija i tijela EU</t>
  </si>
  <si>
    <t>9633</t>
  </si>
  <si>
    <t>Pomoći proračunu i izvanproračunskim korisnicima iz drugih proračuna</t>
  </si>
  <si>
    <t>9634</t>
  </si>
  <si>
    <t>Pomoći od izvanproračunskih korisnika</t>
  </si>
  <si>
    <t>9635</t>
  </si>
  <si>
    <t>Pomoći izravnanja za decentralizirane funkcije i fiskalnog izravnanja</t>
  </si>
  <si>
    <t>9636</t>
  </si>
  <si>
    <t>Pomoći proračunskim korisnicima iz proračuna koji im nije nadležan</t>
  </si>
  <si>
    <t>9637</t>
  </si>
  <si>
    <t>9638</t>
  </si>
  <si>
    <t>Pomoći temeljem prijenosa EU sredstava</t>
  </si>
  <si>
    <t>964</t>
  </si>
  <si>
    <t>Obračunati prihodi od imovine</t>
  </si>
  <si>
    <t>965</t>
  </si>
  <si>
    <t>Obračunati prihodi od upravnih i administrativnih pristojbi, pristojbi po posebnim propisima i naknada</t>
  </si>
  <si>
    <t>966</t>
  </si>
  <si>
    <t>Obračunati ostali prihodi</t>
  </si>
  <si>
    <t>967</t>
  </si>
  <si>
    <t xml:space="preserve">Obračunati prihodi iz proračuna </t>
  </si>
  <si>
    <t>968</t>
  </si>
  <si>
    <t>Kazne i upravne mjere te ostali prihodi</t>
  </si>
  <si>
    <t>Obračunati prihodi od prodaje nefinancijske imovine (šifre 971 do 974)</t>
  </si>
  <si>
    <t>971</t>
  </si>
  <si>
    <t>Obračunati prihodi od prodaje neproizvedene dugotrajne imovine</t>
  </si>
  <si>
    <t>972</t>
  </si>
  <si>
    <t>Obračunati prihodi od prodaje proizvedene dugotrajne imovine</t>
  </si>
  <si>
    <t>973</t>
  </si>
  <si>
    <t>Obračunati prihodi od prodaje plemenitih metala i ostalih pohranjenih vrijednosti</t>
  </si>
  <si>
    <t>974</t>
  </si>
  <si>
    <t>Obračunati prihodi od prodaje proizvedene kratkotrajne imovine</t>
  </si>
  <si>
    <t>99</t>
  </si>
  <si>
    <t>Izvanbilančni zapisi (=0)</t>
  </si>
  <si>
    <t>991</t>
  </si>
  <si>
    <t>Izvanbilančni zapisi - aktiva (šifra 996)</t>
  </si>
  <si>
    <t>996</t>
  </si>
  <si>
    <t>Izvanbilančni zapisi - pasiva</t>
  </si>
  <si>
    <t>dio 13</t>
  </si>
  <si>
    <t>Potraživanja za dane zajmove - dospjela</t>
  </si>
  <si>
    <t>dio 13 D</t>
  </si>
  <si>
    <t>Potraživanja za dane zajmove - nedospjela</t>
  </si>
  <si>
    <t>dio 13 N</t>
  </si>
  <si>
    <t>dio 16</t>
  </si>
  <si>
    <t>Potraživanja za prihode poslovanja - dospjela</t>
  </si>
  <si>
    <t>dio 16 D</t>
  </si>
  <si>
    <t>Potraživanja za prihode poslovanja - nedospjela</t>
  </si>
  <si>
    <t>dio 16 N</t>
  </si>
  <si>
    <t>Potraživanja za prihode poslovanja - potraživanja za zajedničke prihode</t>
  </si>
  <si>
    <t>dio 16 ZP</t>
  </si>
  <si>
    <t>dio 17</t>
  </si>
  <si>
    <t>Potraživanja od prodaje nefinancijske imovine - dospjela</t>
  </si>
  <si>
    <t>dio 17 D</t>
  </si>
  <si>
    <t>Potraživanja od prodaje nefinancijske imovine - nedospjela</t>
  </si>
  <si>
    <t>dio 17 N</t>
  </si>
  <si>
    <t>Potraživanja od prodaje nefinancijske imovine - potraživanja za zajedničke prihode</t>
  </si>
  <si>
    <t>dio 17 ZP</t>
  </si>
  <si>
    <t>12911</t>
  </si>
  <si>
    <t>Potraživanja za naknade koje se refundiraju</t>
  </si>
  <si>
    <t>12912</t>
  </si>
  <si>
    <t>Potraživanja za predujmove</t>
  </si>
  <si>
    <t>12913</t>
  </si>
  <si>
    <t>Potraživanja za dane predujmove za EU projekte subjektima izvan općeg proračuna</t>
  </si>
  <si>
    <t>12921</t>
  </si>
  <si>
    <t>Ostala nespomenuta potraživanja</t>
  </si>
  <si>
    <t>12931</t>
  </si>
  <si>
    <t>Potraživanja za prodana potraživanja (faktoring)</t>
  </si>
  <si>
    <t>12941</t>
  </si>
  <si>
    <t>Potraživanja proračuna od proračunskih korisnika za povrat u nadležni proračun</t>
  </si>
  <si>
    <t>12942</t>
  </si>
  <si>
    <t>Potraživanja proračuna za povrat sredstava proračunskih korisnika u proračun - bolovanje HZZO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</si>
  <si>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</si>
  <si>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</si>
  <si>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</si>
  <si>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</si>
  <si>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</si>
  <si>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proračuna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</si>
  <si>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</si>
  <si>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</si>
  <si>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</si>
  <si>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</si>
  <si>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</si>
  <si>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 xml:space="preserve">Potraživanja za EU predujmove dane od ostalih izvanproračunskih korisnika državnog proračuna </t>
  </si>
  <si>
    <t>12957</t>
  </si>
  <si>
    <t>Potraživanja za EU predujmove dane od izvanproračunskih korisnika JLP(R)S</t>
  </si>
  <si>
    <t>12958</t>
  </si>
  <si>
    <t>Potraživanja za EU predujmove dane od proračunskih korisnika</t>
  </si>
  <si>
    <t>16371</t>
  </si>
  <si>
    <t>Potraživanja za povrat pomoći danih proračunskim korisnicima državnog proračuna po protestiranim jamstvima</t>
  </si>
  <si>
    <t>16372</t>
  </si>
  <si>
    <t>Potraživanja za povrat pomoći danih proračunskim korisnicima JLP(R)S po protestiranim jamstvima</t>
  </si>
  <si>
    <t>16373</t>
  </si>
  <si>
    <t>Potraživanja za povrat pomoći danih županijskim proračunima po protestiranim jamstvima</t>
  </si>
  <si>
    <t>16374</t>
  </si>
  <si>
    <t>Potraživanja za povrat pomoći danih gradskim proračunima po protestiranim jamstvima</t>
  </si>
  <si>
    <t>16375</t>
  </si>
  <si>
    <t>Potraživanja za povrat pomoći danih općinskim proračunima po protestiranim jamstvima</t>
  </si>
  <si>
    <t>16376</t>
  </si>
  <si>
    <t>Potraživanja za povrat pomoći danih HZMO-u, HZZ-u i HZZO-u po protestiranim jamstvima</t>
  </si>
  <si>
    <t>16377</t>
  </si>
  <si>
    <t>Potraživanja za povrat pomoći danih ostalim izvanproračunskim korisnicima državnog proračuna po protestiranim jamstvima</t>
  </si>
  <si>
    <t>16378</t>
  </si>
  <si>
    <t>Potraživanja za povrat pomoći danih izvanproračunskim korisnicima JLP(R)S po protestiranim jamstvima</t>
  </si>
  <si>
    <t>16631</t>
  </si>
  <si>
    <t>Potraživanja za povrat donacija danih neprofitnim organizacijama, građanima i kućanstvima u tuzemstvu po protestiranim jamstvima</t>
  </si>
  <si>
    <t>16641</t>
  </si>
  <si>
    <t>Potraživanja za povrat kapitalnih pomoći danih trgovačkim društvima u javnom sektoru po protestiranim jamstvima</t>
  </si>
  <si>
    <t>16642</t>
  </si>
  <si>
    <t>Potraživanja za povrat kapitalnih pomoći danih tuzemnim trgovačkim društvima izvan javnog sektora po protestiranim jamstvima</t>
  </si>
  <si>
    <t>16643</t>
  </si>
  <si>
    <t>Potraživanja za povrat kapitalnih pomoći danih tuzemnim obrtnicima po protestiranim jamstvima</t>
  </si>
  <si>
    <t>16721</t>
  </si>
  <si>
    <t>Potraživanja proračunskih korisnika za sredstva uplaćena u nadležni proračun</t>
  </si>
  <si>
    <t>dio 23</t>
  </si>
  <si>
    <t>Obveze za rashode poslovanja - dospjele</t>
  </si>
  <si>
    <t>dio 23 D</t>
  </si>
  <si>
    <t>Obveze za rashode poslovanja - nedospjele</t>
  </si>
  <si>
    <t>dio 23 N</t>
  </si>
  <si>
    <t>dio 24</t>
  </si>
  <si>
    <t>Obveze za nabavu nefinancijske imovine - dospjele</t>
  </si>
  <si>
    <t>dio 24 D</t>
  </si>
  <si>
    <t>Obveze za nabavu nefinancijske imovine - nedospjele</t>
  </si>
  <si>
    <t>dio 24 N</t>
  </si>
  <si>
    <t>dio 25</t>
  </si>
  <si>
    <t>Obveze za financijske instrumente - vrijednosne papire - dospjele</t>
  </si>
  <si>
    <t>dio 25 D</t>
  </si>
  <si>
    <t>Obveze za financijske instrumente - vrijednosne papire - nedospjele</t>
  </si>
  <si>
    <t>dio 25 N</t>
  </si>
  <si>
    <t>dio 26</t>
  </si>
  <si>
    <t>Obveze za kredite i zajmove - dospjele</t>
  </si>
  <si>
    <t>dio 26 D</t>
  </si>
  <si>
    <t>Obveze za kredite i zajmove - nedospjele</t>
  </si>
  <si>
    <t>dio 26 N</t>
  </si>
  <si>
    <t>23954</t>
  </si>
  <si>
    <t>Ostale nespomenute obveze</t>
  </si>
  <si>
    <t>26223</t>
  </si>
  <si>
    <t>Obveze za financijski najam od kreditnih institucija u javnom sektoru</t>
  </si>
  <si>
    <t>26224</t>
  </si>
  <si>
    <t>Obveze za zajmove po faktoringu od kreditnih institucija u javnom sektoru</t>
  </si>
  <si>
    <t>26233</t>
  </si>
  <si>
    <t>Obveze za zajmove po faktoringu od osiguravajućih društava u javnom sektoru</t>
  </si>
  <si>
    <t>26244</t>
  </si>
  <si>
    <t>Obveze za zajmove po faktoringu od ostalih financijskih institucija u javnom sektoru</t>
  </si>
  <si>
    <t>26314</t>
  </si>
  <si>
    <t>Obveze za zajmove po faktoringu od trgovačkih društava u javnom sektoru</t>
  </si>
  <si>
    <t>26433</t>
  </si>
  <si>
    <t>Obveze za financijski najam od tuzemnih kreditnih institucija izvan javnog sektora</t>
  </si>
  <si>
    <t>26434</t>
  </si>
  <si>
    <t>Obveze za zajmove po faktoringu od tuzemnih kreditnih institucija izvan javnog sektora</t>
  </si>
  <si>
    <t>26443</t>
  </si>
  <si>
    <t>Obveze za zajmove po faktoringu od tuzemnih osiguravajućih društava izvan javnog sektora</t>
  </si>
  <si>
    <t>26464</t>
  </si>
  <si>
    <t>Obveze za zajmove po faktoringu od inozemnih kreditnih institucija</t>
  </si>
  <si>
    <t>26473</t>
  </si>
  <si>
    <t>Obveze za zajmove po faktoringu od inozemnih osiguravajućih društava</t>
  </si>
  <si>
    <t>26484</t>
  </si>
  <si>
    <t>Obveze za zajmove po faktoringu od ostalih inozemnih financijskih institucija</t>
  </si>
  <si>
    <t>26544</t>
  </si>
  <si>
    <t>Obveze za zajmove po faktoringu od tuzemnih obrtnika</t>
  </si>
  <si>
    <t>26554</t>
  </si>
  <si>
    <t>Obveze za zajmove po faktoringu od inozemnih trgovačkih društava</t>
  </si>
  <si>
    <t>26564</t>
  </si>
  <si>
    <t>Obveze za zajmove po faktoringu od inozemnih obrtnika</t>
  </si>
  <si>
    <t>27111</t>
  </si>
  <si>
    <t>Obveze za predujmove</t>
  </si>
  <si>
    <t>27211</t>
  </si>
  <si>
    <t>Obveze za depozite</t>
  </si>
  <si>
    <t>27212</t>
  </si>
  <si>
    <t>Obveze za jamčevne pologe</t>
  </si>
  <si>
    <t>27311</t>
  </si>
  <si>
    <t xml:space="preserve">Obveze za naplaćene tuđe prihode </t>
  </si>
  <si>
    <t>27411</t>
  </si>
  <si>
    <t>Obveze proračuna za naplaćena sredstva proračunskog korisnika</t>
  </si>
  <si>
    <t>27511</t>
  </si>
  <si>
    <t>Obveze za EU predujmove dane od institucija i tijela EU</t>
  </si>
  <si>
    <t>27521</t>
  </si>
  <si>
    <t>Obveze za EU predujmove dane iz državnog proračuna</t>
  </si>
  <si>
    <t>27522</t>
  </si>
  <si>
    <t>Obveze za EU predujmove dane iz županijskog proračuna</t>
  </si>
  <si>
    <t>27523</t>
  </si>
  <si>
    <t>Obveze za EU predujmove dane iz gradskog proračuna</t>
  </si>
  <si>
    <t>27524</t>
  </si>
  <si>
    <t>Obveze za EU predujmove dane iz općinskog proračuna</t>
  </si>
  <si>
    <t>27525</t>
  </si>
  <si>
    <t>Obveze za EU predujmove dane od HZMO-a, HZZ-a i HZZO-a</t>
  </si>
  <si>
    <t>27526</t>
  </si>
  <si>
    <t xml:space="preserve">Obveze za EU predujmove dane od ostalih izvanproračunskih korisnika državnog proračuna </t>
  </si>
  <si>
    <t>27527</t>
  </si>
  <si>
    <t>Obveze za EU predujmove dane od izvanproračunskih korisnika JLP(R)S</t>
  </si>
  <si>
    <t>27528</t>
  </si>
  <si>
    <t>Obveze za EU predujmove dane od proračunskih korisnika</t>
  </si>
  <si>
    <t>27611</t>
  </si>
  <si>
    <t>Obveze proračunskih korisnika za povrat u proračun</t>
  </si>
  <si>
    <t>27612</t>
  </si>
  <si>
    <t>Obveze proračunskih korisnika za povrat u proračun - bolovanje HZZO</t>
  </si>
  <si>
    <t>92214</t>
  </si>
  <si>
    <t>Višak prihoda poslovanja - ispravci iz prethodnih razdoblja</t>
  </si>
  <si>
    <t>92215</t>
  </si>
  <si>
    <t>Višak prihoda od nefinancijske imovine - ispravci iz prethodnih razdoblja</t>
  </si>
  <si>
    <t>92216</t>
  </si>
  <si>
    <t>Višak primitaka od financijske imovine - ispravci iz prethodnih razdoblja</t>
  </si>
  <si>
    <t>92224</t>
  </si>
  <si>
    <t>Manjak prihoda poslovanja - ispravci iz prethodnih razdoblja</t>
  </si>
  <si>
    <t>92225</t>
  </si>
  <si>
    <t>Manjak prihoda od nefinancijske imovine - ispravci iz prethodnih razdoblja</t>
  </si>
  <si>
    <t>92226</t>
  </si>
  <si>
    <t>Manjak primitaka od financijske imovine - ispravci iz prethodnih razdoblja</t>
  </si>
  <si>
    <t>99611</t>
  </si>
  <si>
    <t>Tuđa imovina dobivena na korištenje</t>
  </si>
  <si>
    <t>99612</t>
  </si>
  <si>
    <t>Dugotrajna nefinancijska imovina nabavljena iz operativnog najma</t>
  </si>
  <si>
    <t>99621</t>
  </si>
  <si>
    <t>Potencijalne obveze po danim jamstvima</t>
  </si>
  <si>
    <t>99631</t>
  </si>
  <si>
    <t>Dana kreditna pisma</t>
  </si>
  <si>
    <t>99641</t>
  </si>
  <si>
    <t>Instrumenti osiguranja plaćanja</t>
  </si>
  <si>
    <t>99651</t>
  </si>
  <si>
    <t>Potencijalne obveze po osnovi sudskih sporova u tijeku</t>
  </si>
  <si>
    <t>99652</t>
  </si>
  <si>
    <t xml:space="preserve">Preuzete obveze po ugovorima o nabavi roba, radova i usluga </t>
  </si>
  <si>
    <t>99653</t>
  </si>
  <si>
    <t xml:space="preserve">Preuzete obveze po ugovorima o dodjeli bespovratnih sredstava iz EU fondova </t>
  </si>
  <si>
    <t>99661</t>
  </si>
  <si>
    <t>Obveze po osnovi kapitala na poziv</t>
  </si>
  <si>
    <t>99671</t>
  </si>
  <si>
    <t xml:space="preserve">Potraživanja po ugovorima o dodijeljenim bespovratnim sredstvima iz EU fondova </t>
  </si>
  <si>
    <t>99691</t>
  </si>
  <si>
    <t>Ostali izvanbilančni zapisi</t>
  </si>
  <si>
    <t>IZVJEŠTAJ O RASHODIMA PREMA FUNKCIJSKOJ KLASIFIKACIJI</t>
  </si>
  <si>
    <t>Brojč. ozn. funk. klas.</t>
  </si>
  <si>
    <t>Opće javne usluge (šifre 011+012+013+014 do 018)</t>
  </si>
  <si>
    <t>Izvršna i zakonodavna tijela, financijski i fiskalni poslovi, vanjski poslovi (šifre 0111 do 0113)</t>
  </si>
  <si>
    <t>0111</t>
  </si>
  <si>
    <t>Izvršna i zakonodavna tijela</t>
  </si>
  <si>
    <t>0112</t>
  </si>
  <si>
    <t>Financijski i fiskalni poslovi</t>
  </si>
  <si>
    <t>0113</t>
  </si>
  <si>
    <t>Vanjski poslovi</t>
  </si>
  <si>
    <t>Inozemna ekonomska pomoć (šifre 0121+0122)</t>
  </si>
  <si>
    <t>0121</t>
  </si>
  <si>
    <t>Ekonomska pomoć zemljama u razvoju i zemljama u tranziciji</t>
  </si>
  <si>
    <t>0122</t>
  </si>
  <si>
    <t>Ekonomska pomoć usmjerena preko međunarodnih agencija</t>
  </si>
  <si>
    <t>013</t>
  </si>
  <si>
    <t>Opće usluge (šifre 0131 do 0133)</t>
  </si>
  <si>
    <t>0131</t>
  </si>
  <si>
    <t>Opće usluge vezane za službenike</t>
  </si>
  <si>
    <t>0132</t>
  </si>
  <si>
    <t>Sveukupno planiranje i statističke usluge</t>
  </si>
  <si>
    <t>0133</t>
  </si>
  <si>
    <t>Ostale opće usluge</t>
  </si>
  <si>
    <t>014</t>
  </si>
  <si>
    <t>Osnovna istraživanja</t>
  </si>
  <si>
    <t>015</t>
  </si>
  <si>
    <t>Istraživanje i razvoj: Opće javne usluge</t>
  </si>
  <si>
    <t>016</t>
  </si>
  <si>
    <t>Opće javne usluge koje nisu drugdje svrstane</t>
  </si>
  <si>
    <t>017</t>
  </si>
  <si>
    <t>Transakcije vezane za javni dug</t>
  </si>
  <si>
    <t>018</t>
  </si>
  <si>
    <t>Prijenosi općeg karaktera između različitih državnih razina</t>
  </si>
  <si>
    <t>Obrana (šifre 021 do 025)</t>
  </si>
  <si>
    <t>021</t>
  </si>
  <si>
    <t>Vojna obrana</t>
  </si>
  <si>
    <t>022</t>
  </si>
  <si>
    <t>Civilna obrana</t>
  </si>
  <si>
    <t>023</t>
  </si>
  <si>
    <t>Inozemna vojna pomoć</t>
  </si>
  <si>
    <t>024</t>
  </si>
  <si>
    <t>Istraživanje i razvoj obrane</t>
  </si>
  <si>
    <t>025</t>
  </si>
  <si>
    <t>Rashodi za obranu koji nisu drugdje svrstani</t>
  </si>
  <si>
    <t>Javni red i sigurnost (šifre 031 do 036)</t>
  </si>
  <si>
    <t>031</t>
  </si>
  <si>
    <t>Usluge policije</t>
  </si>
  <si>
    <t>032</t>
  </si>
  <si>
    <t>Usluge protupožarne zaštite</t>
  </si>
  <si>
    <t>033</t>
  </si>
  <si>
    <t>Sudovi</t>
  </si>
  <si>
    <t>034</t>
  </si>
  <si>
    <t>Zatvori</t>
  </si>
  <si>
    <t>035</t>
  </si>
  <si>
    <t>Istraživanje i razvoj: Javni red i sigurnost</t>
  </si>
  <si>
    <t>036</t>
  </si>
  <si>
    <t>Rashodi za javni red i sigurnost koji nisu drugdje svrstani</t>
  </si>
  <si>
    <t>Ekonomski poslovi (šifre 041+042+043+044+045+046+047+048+049)</t>
  </si>
  <si>
    <t xml:space="preserve">Opći ekonomski, trgovački i poslovi vezani uz rad (šifre 0411+0412) </t>
  </si>
  <si>
    <t>0411</t>
  </si>
  <si>
    <t>Opći ekonomski i trgovački poslovi</t>
  </si>
  <si>
    <t>0412</t>
  </si>
  <si>
    <t>Opći poslovi vezani uz rad</t>
  </si>
  <si>
    <t>Poljoprivreda, šumarstvo, ribarstvo i lov (šifre 0421 do 0423)</t>
  </si>
  <si>
    <t>0421</t>
  </si>
  <si>
    <t>Poljoprivreda</t>
  </si>
  <si>
    <t>0422</t>
  </si>
  <si>
    <t>Šumarstvo</t>
  </si>
  <si>
    <t>0423</t>
  </si>
  <si>
    <t>Ribarstvo i lov</t>
  </si>
  <si>
    <t>043</t>
  </si>
  <si>
    <t>Gorivo i energija (šifre 0431 do 0436)</t>
  </si>
  <si>
    <t>0431</t>
  </si>
  <si>
    <t>Ugljen i ostala kruta mineralna goriva</t>
  </si>
  <si>
    <t>0432</t>
  </si>
  <si>
    <t>Nafta i prirodni plin</t>
  </si>
  <si>
    <t>0433</t>
  </si>
  <si>
    <t>Nuklearno gorivo</t>
  </si>
  <si>
    <t>0434</t>
  </si>
  <si>
    <t>Ostala goriva</t>
  </si>
  <si>
    <t>0435</t>
  </si>
  <si>
    <t>Električna energija</t>
  </si>
  <si>
    <t>0436</t>
  </si>
  <si>
    <t>Ostale vrste energije</t>
  </si>
  <si>
    <t>044</t>
  </si>
  <si>
    <t>Rudarstvo, proizvodnja i građevinarstvo (šifre 0441 do 0443)</t>
  </si>
  <si>
    <t>0441</t>
  </si>
  <si>
    <t>Rudarstvo, mineralni resursi i ostala mineralna goriva</t>
  </si>
  <si>
    <t>0442</t>
  </si>
  <si>
    <t xml:space="preserve">Proizvodnja </t>
  </si>
  <si>
    <t>0443</t>
  </si>
  <si>
    <t>Građevinarstvo</t>
  </si>
  <si>
    <t>045</t>
  </si>
  <si>
    <t>Promet (šifre 0451 do 0455)</t>
  </si>
  <si>
    <t>0451</t>
  </si>
  <si>
    <t>Cestovni promet</t>
  </si>
  <si>
    <t>0452</t>
  </si>
  <si>
    <t>Promet vodnim putovima</t>
  </si>
  <si>
    <t>0453</t>
  </si>
  <si>
    <t>Željeznički promet</t>
  </si>
  <si>
    <t>0454</t>
  </si>
  <si>
    <t>Zračni promet</t>
  </si>
  <si>
    <t>0455</t>
  </si>
  <si>
    <t>Promet cjevovodima i ostali promet</t>
  </si>
  <si>
    <t>046</t>
  </si>
  <si>
    <t>Komunikacije</t>
  </si>
  <si>
    <t>047</t>
  </si>
  <si>
    <t>Ostale industrije (šifre 0471 do 0474)</t>
  </si>
  <si>
    <t>0471</t>
  </si>
  <si>
    <t>Distribucija i skladištenje</t>
  </si>
  <si>
    <t>0472</t>
  </si>
  <si>
    <t>Hoteli i restorani</t>
  </si>
  <si>
    <t>0473</t>
  </si>
  <si>
    <t>Turizam</t>
  </si>
  <si>
    <t>0474</t>
  </si>
  <si>
    <t>Višenamjenski razvojni projekti</t>
  </si>
  <si>
    <t>048</t>
  </si>
  <si>
    <t>Istraživanje i razvoj: Ekonomski poslovi (šifre 0481 do 0487)</t>
  </si>
  <si>
    <t>0481</t>
  </si>
  <si>
    <t>Istraživanje i razvoj: Opći ekonomski, trgovački i poslovi vezani uz rad</t>
  </si>
  <si>
    <t>0482</t>
  </si>
  <si>
    <t>Istraživanje i razvoj: Poljoprivreda, šumarstvo, ribarstvo i lov</t>
  </si>
  <si>
    <t>0483</t>
  </si>
  <si>
    <t>Istraživanje i razvoj: Gorivo i energija</t>
  </si>
  <si>
    <t>0484</t>
  </si>
  <si>
    <t>Istraživanje i razvoj: Rudarstvo, proizvodnja i građevinarstvo</t>
  </si>
  <si>
    <t>0485</t>
  </si>
  <si>
    <t>Istraživanje i razvoj: Promet</t>
  </si>
  <si>
    <t>0486</t>
  </si>
  <si>
    <t>Istraživanje i razvoj: Komunikacije</t>
  </si>
  <si>
    <t>0487</t>
  </si>
  <si>
    <t>Istraživanje i razvoj: Ostale industrije</t>
  </si>
  <si>
    <t>Ekonomski poslovi koji nisu drugdje svrstani</t>
  </si>
  <si>
    <t>Zaštita okoliša (šifre 051 do 056)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</si>
  <si>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</si>
  <si>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</si>
  <si>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</si>
  <si>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</si>
  <si>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</si>
  <si>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</si>
  <si>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unapređenja stanovanja i zajednice (šifre 061 do 066)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</si>
  <si>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</si>
  <si>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</si>
  <si>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</si>
  <si>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</si>
  <si>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</si>
  <si>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066</t>
  </si>
  <si>
    <t>Rashodi vezani za stanovanje i kom. pogodnosti koji nisu drugdje svrstani</t>
  </si>
  <si>
    <t>07</t>
  </si>
  <si>
    <t>Zdravstvo (šifre 071+072+073+074+075+076)</t>
  </si>
  <si>
    <t>071</t>
  </si>
  <si>
    <t>Medicinski proizvodi, pribor i oprema (šifre 0711 do 0713)</t>
  </si>
  <si>
    <t>0711</t>
  </si>
  <si>
    <t>0712</t>
  </si>
  <si>
    <t>Ostali medicinski proizvodi</t>
  </si>
  <si>
    <t>0713</t>
  </si>
  <si>
    <t>Terapeutski pribor i oprema</t>
  </si>
  <si>
    <t>072</t>
  </si>
  <si>
    <t>Službe za vanjske pacijente (šifre 0721 do 0724)</t>
  </si>
  <si>
    <t>0721</t>
  </si>
  <si>
    <t>Opće medicinske usluge</t>
  </si>
  <si>
    <t>0722</t>
  </si>
  <si>
    <t>Specijalističke medicinske usluge</t>
  </si>
  <si>
    <t>0723</t>
  </si>
  <si>
    <t>Zubarske usluge</t>
  </si>
  <si>
    <t>0724</t>
  </si>
  <si>
    <t xml:space="preserve">Paramedicinske usluge </t>
  </si>
  <si>
    <t>073</t>
  </si>
  <si>
    <t>Bolničke službe (šifre 0731 do 0734)</t>
  </si>
  <si>
    <t>0731</t>
  </si>
  <si>
    <t>Usluge općih bolnica</t>
  </si>
  <si>
    <t>0732</t>
  </si>
  <si>
    <t>Usluge specijalističkih bolnica</t>
  </si>
  <si>
    <t>0733</t>
  </si>
  <si>
    <t>Usluge medicinskih centara i centara za majčinstvo</t>
  </si>
  <si>
    <t>0734</t>
  </si>
  <si>
    <t>Usluge centara za njegu i oporavak</t>
  </si>
  <si>
    <t>074</t>
  </si>
  <si>
    <t>Službe javnog zdravstva</t>
  </si>
  <si>
    <t>075</t>
  </si>
  <si>
    <t>Istraživanje i razvoj zdravstva</t>
  </si>
  <si>
    <t>076</t>
  </si>
  <si>
    <t>Poslovi i usluge zdravstva koji nisu drugdje svrstani</t>
  </si>
  <si>
    <t>08</t>
  </si>
  <si>
    <t>Rekreacija, kultura i religija (šifre 081 do 086)</t>
  </si>
  <si>
    <t>081</t>
  </si>
  <si>
    <t>Službe rekreacije i sporta</t>
  </si>
  <si>
    <t>082</t>
  </si>
  <si>
    <t>Službe kulture</t>
  </si>
  <si>
    <t>083</t>
  </si>
  <si>
    <t>Službe emitiranja i izdavanja</t>
  </si>
  <si>
    <t>084</t>
  </si>
  <si>
    <t>Religijske i druge službe zajednice</t>
  </si>
  <si>
    <t>085</t>
  </si>
  <si>
    <t>Istraživanje i razvoj rekreacije, kulture i religije</t>
  </si>
  <si>
    <t>086</t>
  </si>
  <si>
    <t>Rashodi za rekreaciju, kulturu i religiju koji nisu drugdje svrstani</t>
  </si>
  <si>
    <t>09</t>
  </si>
  <si>
    <t>Obrazovanje (šifre 091+092+093+094+095+096+097+098)</t>
  </si>
  <si>
    <t>091</t>
  </si>
  <si>
    <t>Predškolsko i osnovno obrazovanje (šifre 0911+0912)</t>
  </si>
  <si>
    <t>0911</t>
  </si>
  <si>
    <t>Predškolsko obrazovanje</t>
  </si>
  <si>
    <t>0912</t>
  </si>
  <si>
    <t>Osnovno obrazovanje</t>
  </si>
  <si>
    <t>092</t>
  </si>
  <si>
    <t>Srednjoškolsko obrazovanje (šifre 0921+0922)</t>
  </si>
  <si>
    <t>0921</t>
  </si>
  <si>
    <t>Niže srednjoškolsko obrazovanje</t>
  </si>
  <si>
    <t>0922</t>
  </si>
  <si>
    <t>Više srednjoškolsko obrazovanje</t>
  </si>
  <si>
    <t>093</t>
  </si>
  <si>
    <t>Poslije srednjoškolsko, ali ne visoko obrazovanje</t>
  </si>
  <si>
    <t>094</t>
  </si>
  <si>
    <t>Visoka naobrazba (šifre 0941+0942)</t>
  </si>
  <si>
    <t>0941</t>
  </si>
  <si>
    <t>Prvi stupanj visoke naobrazbe</t>
  </si>
  <si>
    <t>0942</t>
  </si>
  <si>
    <t>Drugi stupanj visoke naobrazbe</t>
  </si>
  <si>
    <t>095</t>
  </si>
  <si>
    <t>Obrazovanje koje se ne može definirati po stupnju</t>
  </si>
  <si>
    <t>096</t>
  </si>
  <si>
    <t>Dodatne usluge u obrazovanju</t>
  </si>
  <si>
    <t>097</t>
  </si>
  <si>
    <t>Istraživanje i razvoj obrazovanja</t>
  </si>
  <si>
    <t>098</t>
  </si>
  <si>
    <t>Usluge obrazovanja koje nisu drugdje svrstane</t>
  </si>
  <si>
    <t>10</t>
  </si>
  <si>
    <t>Socijalna zaštita (šifre 101+102+103+104+105+106+107+108+109)</t>
  </si>
  <si>
    <t>101</t>
  </si>
  <si>
    <t>Bolest i invaliditet (šifre 1011+1012)</t>
  </si>
  <si>
    <t>1011</t>
  </si>
  <si>
    <t>Bolest</t>
  </si>
  <si>
    <t>1012</t>
  </si>
  <si>
    <t>Invaliditet</t>
  </si>
  <si>
    <t>102</t>
  </si>
  <si>
    <t>Starost</t>
  </si>
  <si>
    <t>103</t>
  </si>
  <si>
    <t>Slijednici</t>
  </si>
  <si>
    <t>104</t>
  </si>
  <si>
    <t>Obitelj i djeca</t>
  </si>
  <si>
    <t>105</t>
  </si>
  <si>
    <t>Nezaposlenost</t>
  </si>
  <si>
    <t>106</t>
  </si>
  <si>
    <t>107</t>
  </si>
  <si>
    <t>Socijalna pomoć stanovništvu koje nije obuhvaćeno redovnim socijalnim programima</t>
  </si>
  <si>
    <t>108</t>
  </si>
  <si>
    <t>Istraživanje i razvoj socijalne zaštite</t>
  </si>
  <si>
    <t>109</t>
  </si>
  <si>
    <t>Aktivnosti socijalne zaštite koje nisu drugdje svrstane</t>
  </si>
  <si>
    <t>Kontrolni zbroj (šifre 01+02+03+04+05+06+07+08+09+10)</t>
  </si>
  <si>
    <t>R1</t>
  </si>
  <si>
    <t>IZVJEŠTAJ O PROMJENAMA U VRIJEDNOSTI
I OBUJMU IMOVINE I OBVEZA</t>
  </si>
  <si>
    <t>9151</t>
  </si>
  <si>
    <t>Promjene u vrijednosti i obujmu imovine (šifre 91511+91512)</t>
  </si>
  <si>
    <t>91511</t>
  </si>
  <si>
    <t>Promjene u vrijednosti imovine (šifre P001+P008)</t>
  </si>
  <si>
    <t>Promjene u vrijednosti nefinancijske imovine (šifre P002 do P007)</t>
  </si>
  <si>
    <t>P001</t>
  </si>
  <si>
    <t>Neproizvedena dugotrajna imovina</t>
  </si>
  <si>
    <t>P002</t>
  </si>
  <si>
    <t>Proizvedena dugotrajna imovina</t>
  </si>
  <si>
    <t>P003</t>
  </si>
  <si>
    <t>P004</t>
  </si>
  <si>
    <t>P005</t>
  </si>
  <si>
    <t>Dugotrajna nefinancijska imovina u pripremi</t>
  </si>
  <si>
    <t>P006</t>
  </si>
  <si>
    <t>Proizvedena kratkotrajna imovina</t>
  </si>
  <si>
    <t>P007</t>
  </si>
  <si>
    <t>Promjene u vrijednosti financijske imovine (šifre P009 do P015)</t>
  </si>
  <si>
    <t>P008</t>
  </si>
  <si>
    <t>Novac u banci i blagajni</t>
  </si>
  <si>
    <t>P009</t>
  </si>
  <si>
    <t>Potraživanja za jamčevne pologe, od zaposlenih te za više plaćene poreze i ostalo</t>
  </si>
  <si>
    <t>P010</t>
  </si>
  <si>
    <t xml:space="preserve">Potraživanja za dane zajmove </t>
  </si>
  <si>
    <t>P011</t>
  </si>
  <si>
    <t>Financijski instrumenti - vrijednosni papiri</t>
  </si>
  <si>
    <t>P012</t>
  </si>
  <si>
    <t>Financijski instrumenti - dionice i udjeli u glavnici</t>
  </si>
  <si>
    <t>P013</t>
  </si>
  <si>
    <t>Potraživanja za prihode poslovanja</t>
  </si>
  <si>
    <t>P014</t>
  </si>
  <si>
    <t>Potraživanja od prodaje nefinancijske imovine</t>
  </si>
  <si>
    <t>P015</t>
  </si>
  <si>
    <t>91512</t>
  </si>
  <si>
    <t>Promjene u obujmu imovine (šifre P016+P023)</t>
  </si>
  <si>
    <t>Promjene u obujmu nefinancijske imovine (šifre P017 do P022)</t>
  </si>
  <si>
    <t>P016</t>
  </si>
  <si>
    <t>P017</t>
  </si>
  <si>
    <t>P018</t>
  </si>
  <si>
    <t>P019</t>
  </si>
  <si>
    <t>P020</t>
  </si>
  <si>
    <t>P021</t>
  </si>
  <si>
    <t>P022</t>
  </si>
  <si>
    <t>Promjene u obujmu financijske imovine (šifre P024 do P030)</t>
  </si>
  <si>
    <t>P023</t>
  </si>
  <si>
    <t>P024</t>
  </si>
  <si>
    <t>P025</t>
  </si>
  <si>
    <t>P026</t>
  </si>
  <si>
    <t>P027</t>
  </si>
  <si>
    <t>P028</t>
  </si>
  <si>
    <t>P029</t>
  </si>
  <si>
    <t>P030</t>
  </si>
  <si>
    <t>9152</t>
  </si>
  <si>
    <t>Promjene u vrijednosti i obujmu obveza (šifre 91521+91522)</t>
  </si>
  <si>
    <t>91521</t>
  </si>
  <si>
    <t>Promjene u vrijednosti obveza (šifre P031 do P034)</t>
  </si>
  <si>
    <t>Obveze za rashode poslovanja</t>
  </si>
  <si>
    <t>P031</t>
  </si>
  <si>
    <t>Obveze za nabavu nefinancijske imovine</t>
  </si>
  <si>
    <t>P032</t>
  </si>
  <si>
    <t>Obveze za financijske instrumente - vrijednosne papire</t>
  </si>
  <si>
    <t>P033</t>
  </si>
  <si>
    <t>Obveze za kredite i zajmove</t>
  </si>
  <si>
    <t>P034</t>
  </si>
  <si>
    <t>91522</t>
  </si>
  <si>
    <t>Promjene u obujmu obveza (šifre P035 do P038)</t>
  </si>
  <si>
    <t>P035</t>
  </si>
  <si>
    <t>P036</t>
  </si>
  <si>
    <t>P037</t>
  </si>
  <si>
    <t>P038</t>
  </si>
  <si>
    <t>IZVJEŠTAJ O OBVEZAMA</t>
  </si>
  <si>
    <t>Iznos</t>
  </si>
  <si>
    <t>Stanje obveza 1. siječnja (=stanju obveza iz Izvještaja o obvezama na 31. prosinca prethodne godine)</t>
  </si>
  <si>
    <t>V001</t>
  </si>
  <si>
    <t>Povećanje obveza u izvještajnom razdoblju (šifre V003+N23+N24 + 'N dio 25,26'+N27)</t>
  </si>
  <si>
    <t>V002</t>
  </si>
  <si>
    <t>Međusobne obveze subjekata općeg proračuna</t>
  </si>
  <si>
    <t>V003</t>
  </si>
  <si>
    <t>Obveze za rashode poslovanja (šifre N231 do N239)</t>
  </si>
  <si>
    <t>N23</t>
  </si>
  <si>
    <t>N231</t>
  </si>
  <si>
    <t>N232</t>
  </si>
  <si>
    <t>Obveze za financijske rashode</t>
  </si>
  <si>
    <t>N234</t>
  </si>
  <si>
    <t>N235</t>
  </si>
  <si>
    <t>Obveze za pomoći dane u inozemstvo i unutar općeg proračuna</t>
  </si>
  <si>
    <t>N236</t>
  </si>
  <si>
    <t>N237</t>
  </si>
  <si>
    <t>N238</t>
  </si>
  <si>
    <t>N239</t>
  </si>
  <si>
    <t>N24</t>
  </si>
  <si>
    <t>dio 25,26</t>
  </si>
  <si>
    <t>Obveze za financijsku imovinu (šifre 'N251, 253' + N254 + N256 + 'N262,263,2643,2644,2645,2653,2654,267' + 'N261,2646,2647,2648,2655,2656')</t>
  </si>
  <si>
    <t>N dio 25,26</t>
  </si>
  <si>
    <t>251,253</t>
  </si>
  <si>
    <t>Obveze za čekove i mjenice</t>
  </si>
  <si>
    <t>N251, 253</t>
  </si>
  <si>
    <t>254</t>
  </si>
  <si>
    <t>N254</t>
  </si>
  <si>
    <t>256</t>
  </si>
  <si>
    <t>N256</t>
  </si>
  <si>
    <t>262,263,2643,2644,
2645,2653,2654,267</t>
  </si>
  <si>
    <t>Obveze za tuzemne kredite i zajmove</t>
  </si>
  <si>
    <t>N262,263,2643,2644,2645,2653,2654,267</t>
  </si>
  <si>
    <t>261,2646,2647, 2648,2655,2656</t>
  </si>
  <si>
    <t>Obveze za inozemne kredite i zajmove</t>
  </si>
  <si>
    <t>N261,2646,2647,2648,2655,2656</t>
  </si>
  <si>
    <t>Obveze za predujmove, depozite, jamčevne pologe i tuđe prihode</t>
  </si>
  <si>
    <t>N27</t>
  </si>
  <si>
    <t>Podmirene obveze u izvještajnom razdoblju (šifre V005+P23+P24 + 'P dio 25,26'+P27)</t>
  </si>
  <si>
    <t>V004</t>
  </si>
  <si>
    <t>V005</t>
  </si>
  <si>
    <t>Obveze za rashode poslovanja (šifre P231 do P239)</t>
  </si>
  <si>
    <t>P23</t>
  </si>
  <si>
    <t>P231</t>
  </si>
  <si>
    <t>P232</t>
  </si>
  <si>
    <t>P234</t>
  </si>
  <si>
    <t>P235</t>
  </si>
  <si>
    <t>P236</t>
  </si>
  <si>
    <t>P237</t>
  </si>
  <si>
    <t>P238</t>
  </si>
  <si>
    <t>P239</t>
  </si>
  <si>
    <t>P24</t>
  </si>
  <si>
    <t>Obveze za financijsku imovinu (šifre 'P251,253' + P254 + P256 + 'P262,263,2643,2644, 2645,2653,2654,267' + 'P261,2646,2647, 2648,2655,2656')</t>
  </si>
  <si>
    <t>P dio 25, 26</t>
  </si>
  <si>
    <t>P251, 253</t>
  </si>
  <si>
    <t>P254</t>
  </si>
  <si>
    <t>P256</t>
  </si>
  <si>
    <t>262,263,2643,2644, 2645,2653,2654,267</t>
  </si>
  <si>
    <t>P262,263,2643,2644, 2645,2653,2654,267</t>
  </si>
  <si>
    <t>P261,2646,2647, 2648,2655,2656</t>
  </si>
  <si>
    <t>P27</t>
  </si>
  <si>
    <t>Stanje obveza na kraju izvještajnog razdoblja (šifre V001+V002-V004) i (šifre V007+V009)</t>
  </si>
  <si>
    <t>V006</t>
  </si>
  <si>
    <t>Stanje dospjelih obveza na kraju izvještajnog razdoblja (šifre V008+D23+D24 + 'D dio 25,26' + D27)</t>
  </si>
  <si>
    <t>V007</t>
  </si>
  <si>
    <t>Međusobne obveze subjekata općeg proračuna (šifre M001 do M004)</t>
  </si>
  <si>
    <t>V008</t>
  </si>
  <si>
    <t>a) Prekoračenje 1 do 60 dana</t>
  </si>
  <si>
    <t>M001</t>
  </si>
  <si>
    <t>b) Prekoračenje 61 do 180 dana</t>
  </si>
  <si>
    <t>M002</t>
  </si>
  <si>
    <t>c) Prekoračenje 181 do 360 dana</t>
  </si>
  <si>
    <t>M003</t>
  </si>
  <si>
    <t>d) Prekoračenje preko 360 dana</t>
  </si>
  <si>
    <t>M004</t>
  </si>
  <si>
    <t>Ukupno obveze za rashode poslovanja (šifre D231+D232+D234+D235+D236+D237+D 238+D239)</t>
  </si>
  <si>
    <t>D23</t>
  </si>
  <si>
    <t>Obveze za zaposlene (šifre D231A do D231D)</t>
  </si>
  <si>
    <t>D231</t>
  </si>
  <si>
    <t>D231A</t>
  </si>
  <si>
    <t>D231B</t>
  </si>
  <si>
    <t>D231C</t>
  </si>
  <si>
    <t>D231D</t>
  </si>
  <si>
    <t>Obveze za materijalne rashode (šifre D232A do D232D)</t>
  </si>
  <si>
    <t>D232</t>
  </si>
  <si>
    <t>D232A</t>
  </si>
  <si>
    <t>D232B</t>
  </si>
  <si>
    <t>D232C</t>
  </si>
  <si>
    <t>D232D</t>
  </si>
  <si>
    <t>Obveze za financijske rashode (šifre D234A do D234D)</t>
  </si>
  <si>
    <t>D234</t>
  </si>
  <si>
    <t>D234A</t>
  </si>
  <si>
    <t>D234B</t>
  </si>
  <si>
    <t>D234C</t>
  </si>
  <si>
    <t>D234D</t>
  </si>
  <si>
    <t>Obveze za subvencije (šifre D235A do D235D)</t>
  </si>
  <si>
    <t>D235</t>
  </si>
  <si>
    <t>D235A</t>
  </si>
  <si>
    <t>D235B</t>
  </si>
  <si>
    <t>D235C</t>
  </si>
  <si>
    <t>D235D</t>
  </si>
  <si>
    <t>Obveze za pomoći dane u inozemstvo i unutar općeg proračuna  (šifre D236A do D236D)</t>
  </si>
  <si>
    <t>D236</t>
  </si>
  <si>
    <t>D236A</t>
  </si>
  <si>
    <t>D236B</t>
  </si>
  <si>
    <t>D236C</t>
  </si>
  <si>
    <t>D236D</t>
  </si>
  <si>
    <t>Obveze za naknade građanima i kućanstvima (šifre D237A do D237D)</t>
  </si>
  <si>
    <t>D237</t>
  </si>
  <si>
    <t>D237A</t>
  </si>
  <si>
    <t>D237B</t>
  </si>
  <si>
    <t>D237C</t>
  </si>
  <si>
    <t>D237D</t>
  </si>
  <si>
    <t>Obveze za donacije, kazne, naknade šteta i kapitalne pomoći (šifre D238A do D238D)</t>
  </si>
  <si>
    <t>D 238</t>
  </si>
  <si>
    <t>D238A</t>
  </si>
  <si>
    <t>D238B</t>
  </si>
  <si>
    <t>D238C</t>
  </si>
  <si>
    <t>D238D</t>
  </si>
  <si>
    <t>Ostale tekuće obveze (šifre D239A do D239D)</t>
  </si>
  <si>
    <t>D239</t>
  </si>
  <si>
    <t>D239A</t>
  </si>
  <si>
    <t>D239B</t>
  </si>
  <si>
    <t>D239C</t>
  </si>
  <si>
    <t>D239D</t>
  </si>
  <si>
    <t>Obveze za nabavu nefinancijske imovine (šifre D24A do D24D)</t>
  </si>
  <si>
    <t>D24</t>
  </si>
  <si>
    <t>D24A</t>
  </si>
  <si>
    <t>D24B</t>
  </si>
  <si>
    <t>D24C</t>
  </si>
  <si>
    <t>D24D</t>
  </si>
  <si>
    <t>Obveze za financijsku imovinu (šifre 'D 251,253' + D254 + D256 + 'D262,263,2643,2644, 2645,2653,2654,267' + 'D261,2646,2647, 2648,2655,2656')</t>
  </si>
  <si>
    <t>D dio 25,26</t>
  </si>
  <si>
    <t>D 251,253</t>
  </si>
  <si>
    <t>D254</t>
  </si>
  <si>
    <t>D256</t>
  </si>
  <si>
    <t>D262,263,2643,2644, 2645,2653,2654,267</t>
  </si>
  <si>
    <t>D261,2646,2647, 2648,2655,2656</t>
  </si>
  <si>
    <t>D27</t>
  </si>
  <si>
    <t>Stanje nedospjelih obveza na kraju izvještajnog razdoblja (šifre V010 + ND23 + ND24 + 'ND dio 25,26' + ND27)</t>
  </si>
  <si>
    <t>V009</t>
  </si>
  <si>
    <t>V010</t>
  </si>
  <si>
    <t>ND23</t>
  </si>
  <si>
    <t>ND24</t>
  </si>
  <si>
    <t>Obveze za financijsku imovinu</t>
  </si>
  <si>
    <t>ND dio 25,26</t>
  </si>
  <si>
    <t>ND27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</si>
</sst>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n_-;\-* #,##0.00\ _k_n_-;_-* &quot;-&quot;??\ _k_n_-;_-@_-"/>
    <numFmt numFmtId="168" formatCode="#,##0.0"/>
  </numFmts>
  <fonts count="64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8"/>
      <color rgb="FF0C0C0C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4"/>
      <color rgb="FF0C0C0C"/>
      <name val="Arial"/>
      <family val="2"/>
    </font>
    <font>
      <sz val="10"/>
      <color rgb="FF0C0C0C"/>
      <name val="Arial"/>
      <family val="2"/>
    </font>
    <font>
      <b/>
      <sz val="10"/>
      <color theme="1"/>
      <name val="Arial"/>
      <family val="2"/>
    </font>
    <font>
      <b/>
      <sz val="8"/>
      <color rgb="FF000080"/>
      <name val="Arial"/>
      <family val="2"/>
    </font>
    <font>
      <sz val="9"/>
      <color theme="1"/>
      <name val="Arial"/>
      <family val="2"/>
    </font>
    <font>
      <sz val="9"/>
      <color rgb="FF0C0C0C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2"/>
      <color rgb="FF0C0C0C"/>
      <name val="Arial"/>
      <family val="2"/>
    </font>
    <font>
      <sz val="10"/>
      <color rgb="FF000000"/>
      <name val="Arial"/>
      <family val="2"/>
    </font>
    <font>
      <b/>
      <sz val="9"/>
      <color rgb="FF0C0C0C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4"/>
      <color rgb="FF000000"/>
      <name val="Arial"/>
      <family val="2"/>
    </font>
    <font>
      <sz val="12"/>
      <color rgb="FF000000"/>
      <name val="Arial"/>
      <family val="2"/>
    </font>
    <font>
      <b/>
      <sz val="9"/>
      <name val="Arial"/>
      <family val="2"/>
    </font>
    <font>
      <b/>
      <sz val="8"/>
      <color rgb="FF002060"/>
      <name val="Arial"/>
      <family val="2"/>
    </font>
    <font>
      <sz val="10"/>
      <color indexed="8"/>
      <name val="MS Sans Serif"/>
      <family val="2"/>
    </font>
    <font>
      <u/>
      <sz val="10"/>
      <color theme="10"/>
      <name val="Arial"/>
      <family val="2"/>
    </font>
    <font>
      <b/>
      <sz val="9"/>
      <color indexed="18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10"/>
      <color rgb="FF00B050"/>
      <name val="Arial"/>
      <family val="2"/>
    </font>
    <font>
      <sz val="8"/>
      <color rgb="FF00B050"/>
      <name val="Arial"/>
      <family val="2"/>
    </font>
    <font>
      <sz val="9"/>
      <color rgb="FF00B050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b/>
      <sz val="8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</font>
    <font>
      <strike/>
      <sz val="9"/>
      <color theme="1"/>
      <name val="Arial"/>
      <family val="2"/>
    </font>
    <font>
      <sz val="9"/>
      <color theme="6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none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/>
      <right style="thin">
        <color rgb="FF00008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8"/>
      </left>
      <right style="thin">
        <color indexed="8"/>
      </right>
      <top style="thin">
        <color indexed="8"/>
      </top>
      <bottom/>
      <diagonal/>
    </border>
    <border>
      <left style="thin">
        <color indexed="18"/>
      </left>
      <right style="thin">
        <color indexed="18"/>
      </right>
      <top style="thin">
        <color indexed="8"/>
      </top>
      <bottom/>
      <diagonal/>
    </border>
    <border>
      <left style="thin">
        <color indexed="8"/>
      </left>
      <right style="thin">
        <color indexed="18"/>
      </right>
      <top style="thin">
        <color indexed="8"/>
      </top>
      <bottom/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/>
      <diagonal/>
    </border>
    <border>
      <left style="thin">
        <color rgb="FF000000"/>
      </left>
      <right style="thin">
        <color rgb="FF000080"/>
      </right>
      <top/>
      <bottom style="thin">
        <color rgb="FFC0C0C0"/>
      </bottom>
      <diagonal/>
    </border>
    <border>
      <left style="thin">
        <color rgb="FF000080"/>
      </left>
      <right style="thin">
        <color rgb="FF000080"/>
      </right>
      <top/>
      <bottom style="thin">
        <color rgb="FFC0C0C0"/>
      </bottom>
      <diagonal/>
    </border>
    <border>
      <left style="thin">
        <color rgb="FF000080"/>
      </left>
      <right style="thin">
        <color rgb="FF00000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/>
      <diagonal/>
    </border>
    <border>
      <left style="thin">
        <color rgb="FF000080"/>
      </left>
      <right style="thin">
        <color rgb="FF000000"/>
      </right>
      <top style="thin">
        <color rgb="FFC0C0C0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96">
    <xf numFmtId="0" fontId="0" fillId="0" borderId="31">
      <alignment vertical="top"/>
      <protection locked="0"/>
    </xf>
    <xf numFmtId="0" fontId="44" fillId="10" borderId="31"/>
    <xf numFmtId="0" fontId="44" fillId="11" borderId="31"/>
    <xf numFmtId="0" fontId="43" fillId="12" borderId="31"/>
    <xf numFmtId="0" fontId="44" fillId="14" borderId="31"/>
    <xf numFmtId="0" fontId="44" fillId="15" borderId="31"/>
    <xf numFmtId="0" fontId="43" fillId="16" borderId="31"/>
    <xf numFmtId="0" fontId="44" fillId="18" borderId="31"/>
    <xf numFmtId="0" fontId="44" fillId="19" borderId="31"/>
    <xf numFmtId="0" fontId="43" fillId="20" borderId="31"/>
    <xf numFmtId="0" fontId="44" fillId="14" borderId="31"/>
    <xf numFmtId="0" fontId="44" fillId="22" borderId="31"/>
    <xf numFmtId="0" fontId="43" fillId="15" borderId="31"/>
    <xf numFmtId="0" fontId="44" fillId="23" borderId="31"/>
    <xf numFmtId="0" fontId="44" fillId="24" borderId="31"/>
    <xf numFmtId="0" fontId="43" fillId="12" borderId="31"/>
    <xf numFmtId="0" fontId="44" fillId="26" borderId="31"/>
    <xf numFmtId="0" fontId="44" fillId="27" borderId="31"/>
    <xf numFmtId="0" fontId="43" fillId="28" borderId="31"/>
    <xf numFmtId="0" fontId="19" fillId="26" borderId="44"/>
    <xf numFmtId="164" fontId="15" fillId="0" borderId="31"/>
    <xf numFmtId="0" fontId="44" fillId="19" borderId="31"/>
    <xf numFmtId="0" fontId="48" fillId="30" borderId="31"/>
    <xf numFmtId="0" fontId="48" fillId="31" borderId="31"/>
    <xf numFmtId="0" fontId="48" fillId="32" borderId="31"/>
    <xf numFmtId="0" fontId="35" fillId="0" borderId="31">
      <alignment vertical="top"/>
      <protection locked="0"/>
    </xf>
    <xf numFmtId="0" fontId="37" fillId="0" borderId="31">
      <alignment vertical="top"/>
      <protection locked="0"/>
    </xf>
    <xf numFmtId="0" fontId="26" fillId="0" borderId="31"/>
    <xf numFmtId="0" fontId="43" fillId="9" borderId="31"/>
    <xf numFmtId="0" fontId="43" fillId="13" borderId="31"/>
    <xf numFmtId="0" fontId="43" fillId="17" borderId="31"/>
    <xf numFmtId="0" fontId="43" fillId="21" borderId="31"/>
    <xf numFmtId="0" fontId="43" fillId="12" borderId="31"/>
    <xf numFmtId="0" fontId="43" fillId="25" borderId="31"/>
    <xf numFmtId="0" fontId="54" fillId="29" borderId="50"/>
    <xf numFmtId="0" fontId="46" fillId="29" borderId="44"/>
    <xf numFmtId="0" fontId="45" fillId="26" borderId="31"/>
    <xf numFmtId="0" fontId="49" fillId="0" borderId="46"/>
    <xf numFmtId="0" fontId="50" fillId="0" borderId="47"/>
    <xf numFmtId="0" fontId="51" fillId="0" borderId="48"/>
    <xf numFmtId="0" fontId="51" fillId="0" borderId="31"/>
    <xf numFmtId="0" fontId="53" fillId="27" borderId="31"/>
    <xf numFmtId="0" fontId="13" fillId="0" borderId="31"/>
    <xf numFmtId="0" fontId="4" fillId="0" borderId="31"/>
    <xf numFmtId="0" fontId="15" fillId="0" borderId="31"/>
    <xf numFmtId="0" fontId="25" fillId="0" borderId="31"/>
    <xf numFmtId="0" fontId="38" fillId="8" borderId="31"/>
    <xf numFmtId="0" fontId="11" fillId="0" borderId="31"/>
    <xf numFmtId="0" fontId="53" fillId="0" borderId="49"/>
    <xf numFmtId="0" fontId="47" fillId="21" borderId="45"/>
    <xf numFmtId="4" fontId="19" fillId="33" borderId="44">
      <alignment vertical="center"/>
    </xf>
    <xf numFmtId="4" fontId="57" fillId="34" borderId="44">
      <alignment vertical="center"/>
    </xf>
    <xf numFmtId="4" fontId="19" fillId="34" borderId="44">
      <alignment horizontal="left" vertical="center" indent="1"/>
    </xf>
    <xf numFmtId="0" fontId="40" fillId="33" borderId="51">
      <alignment horizontal="left" vertical="top" indent="1"/>
    </xf>
    <xf numFmtId="4" fontId="19" fillId="35" borderId="44">
      <alignment horizontal="left" vertical="center" indent="1"/>
    </xf>
    <xf numFmtId="4" fontId="19" fillId="36" borderId="44">
      <alignment horizontal="right" vertical="center"/>
    </xf>
    <xf numFmtId="4" fontId="19" fillId="37" borderId="44">
      <alignment horizontal="right" vertical="center"/>
    </xf>
    <xf numFmtId="4" fontId="19" fillId="38" borderId="32">
      <alignment horizontal="right" vertical="center"/>
    </xf>
    <xf numFmtId="4" fontId="19" fillId="39" borderId="44">
      <alignment horizontal="right" vertical="center"/>
    </xf>
    <xf numFmtId="4" fontId="19" fillId="40" borderId="44">
      <alignment horizontal="right" vertical="center"/>
    </xf>
    <xf numFmtId="4" fontId="19" fillId="41" borderId="44">
      <alignment horizontal="right" vertical="center"/>
    </xf>
    <xf numFmtId="4" fontId="19" fillId="42" borderId="44">
      <alignment horizontal="right" vertical="center"/>
    </xf>
    <xf numFmtId="4" fontId="19" fillId="43" borderId="44">
      <alignment horizontal="right" vertical="center"/>
    </xf>
    <xf numFmtId="4" fontId="19" fillId="44" borderId="44">
      <alignment horizontal="right" vertical="center"/>
    </xf>
    <xf numFmtId="4" fontId="19" fillId="45" borderId="32">
      <alignment horizontal="left" vertical="center" indent="1"/>
    </xf>
    <xf numFmtId="4" fontId="19" fillId="46" borderId="32">
      <alignment horizontal="left" vertical="center" indent="1"/>
    </xf>
    <xf numFmtId="4" fontId="4" fillId="46" borderId="32">
      <alignment horizontal="left" vertical="center" indent="1"/>
    </xf>
    <xf numFmtId="4" fontId="19" fillId="47" borderId="44">
      <alignment horizontal="right" vertical="center"/>
    </xf>
    <xf numFmtId="4" fontId="19" fillId="48" borderId="32">
      <alignment horizontal="left" vertical="center" indent="1"/>
    </xf>
    <xf numFmtId="4" fontId="19" fillId="47" borderId="32">
      <alignment horizontal="left" vertical="center" indent="1"/>
    </xf>
    <xf numFmtId="0" fontId="19" fillId="49" borderId="44">
      <alignment horizontal="left" vertical="center" indent="1"/>
    </xf>
    <xf numFmtId="0" fontId="19" fillId="46" borderId="51">
      <alignment horizontal="left" vertical="top" indent="1"/>
    </xf>
    <xf numFmtId="0" fontId="19" fillId="50" borderId="44">
      <alignment horizontal="left" vertical="center" indent="1"/>
    </xf>
    <xf numFmtId="0" fontId="19" fillId="47" borderId="51">
      <alignment horizontal="left" vertical="top" indent="1"/>
    </xf>
    <xf numFmtId="0" fontId="19" fillId="51" borderId="44">
      <alignment horizontal="left" vertical="center" indent="1"/>
    </xf>
    <xf numFmtId="0" fontId="19" fillId="51" borderId="51">
      <alignment horizontal="left" vertical="top" indent="1"/>
    </xf>
    <xf numFmtId="0" fontId="19" fillId="48" borderId="44">
      <alignment horizontal="left" vertical="center" indent="1"/>
    </xf>
    <xf numFmtId="0" fontId="19" fillId="48" borderId="51">
      <alignment horizontal="left" vertical="top" indent="1"/>
    </xf>
    <xf numFmtId="0" fontId="19" fillId="52" borderId="52">
      <protection locked="0"/>
    </xf>
    <xf numFmtId="0" fontId="36" fillId="46" borderId="53"/>
    <xf numFmtId="4" fontId="39" fillId="53" borderId="51">
      <alignment vertical="center"/>
    </xf>
    <xf numFmtId="4" fontId="57" fillId="6" borderId="41">
      <alignment vertical="center"/>
    </xf>
    <xf numFmtId="4" fontId="39" fillId="49" borderId="51">
      <alignment horizontal="left" vertical="center" indent="1"/>
    </xf>
    <xf numFmtId="0" fontId="39" fillId="53" borderId="51">
      <alignment horizontal="left" vertical="top" indent="1"/>
    </xf>
    <xf numFmtId="4" fontId="19" fillId="0" borderId="44">
      <alignment horizontal="right" vertical="center"/>
    </xf>
    <xf numFmtId="4" fontId="57" fillId="54" borderId="44">
      <alignment horizontal="right" vertical="center"/>
    </xf>
    <xf numFmtId="4" fontId="19" fillId="35" borderId="44">
      <alignment horizontal="left" vertical="center" indent="1"/>
    </xf>
    <xf numFmtId="0" fontId="39" fillId="47" borderId="51">
      <alignment horizontal="left" vertical="top" indent="1"/>
    </xf>
    <xf numFmtId="4" fontId="41" fillId="55" borderId="32">
      <alignment horizontal="left" vertical="center" indent="1"/>
    </xf>
    <xf numFmtId="0" fontId="19" fillId="56" borderId="41"/>
    <xf numFmtId="4" fontId="42" fillId="52" borderId="44">
      <alignment horizontal="right" vertical="center"/>
    </xf>
    <xf numFmtId="0" fontId="55" fillId="0" borderId="31"/>
    <xf numFmtId="0" fontId="56" fillId="0" borderId="31"/>
    <xf numFmtId="0" fontId="48" fillId="0" borderId="54"/>
    <xf numFmtId="0" fontId="52" fillId="27" borderId="44"/>
    <xf numFmtId="0" fontId="61" fillId="0" borderId="0" applyNumberFormat="0" applyBorder="0" applyAlignment="0"/>
  </cellStyleXfs>
  <cellXfs count="205">
    <xf numFmtId="0" fontId="0" fillId="0" borderId="31" xfId="0">
      <alignment vertical="top"/>
      <protection locked="0"/>
    </xf>
    <xf numFmtId="0" fontId="0" fillId="0" borderId="0" xfId="0" applyBorder="1" applyProtection="1">
      <alignment vertical="top"/>
    </xf>
    <xf numFmtId="0" fontId="18" fillId="0" borderId="0" xfId="0" applyFont="1" applyBorder="1" applyProtection="1">
      <alignment vertical="top"/>
    </xf>
    <xf numFmtId="0" fontId="14" fillId="4" borderId="18" xfId="0" applyFont="1" applyFill="1" applyBorder="1" applyAlignment="1" applyProtection="1">
      <alignment horizontal="left" vertical="center" wrapText="1"/>
    </xf>
    <xf numFmtId="0" fontId="20" fillId="0" borderId="0" xfId="0" applyFont="1" applyBorder="1" applyProtection="1">
      <alignment vertical="top"/>
    </xf>
    <xf numFmtId="1" fontId="1" fillId="0" borderId="0" xfId="0" applyNumberFormat="1" applyFont="1" applyBorder="1" applyProtection="1">
      <alignment vertical="top"/>
    </xf>
    <xf numFmtId="2" fontId="1" fillId="0" borderId="0" xfId="0" applyNumberFormat="1" applyFont="1" applyBorder="1" applyProtection="1">
      <alignment vertical="top"/>
    </xf>
    <xf numFmtId="49" fontId="1" fillId="0" borderId="0" xfId="0" applyNumberFormat="1" applyFont="1" applyBorder="1" applyProtection="1">
      <alignment vertical="top"/>
    </xf>
    <xf numFmtId="0" fontId="1" fillId="0" borderId="0" xfId="0" applyFont="1" applyBorder="1" applyProtection="1">
      <alignment vertical="top"/>
    </xf>
    <xf numFmtId="1" fontId="1" fillId="2" borderId="1" xfId="0" applyNumberFormat="1" applyFont="1" applyFill="1" applyBorder="1" applyProtection="1">
      <alignment vertical="top"/>
    </xf>
    <xf numFmtId="1" fontId="1" fillId="2" borderId="2" xfId="0" applyNumberFormat="1" applyFont="1" applyFill="1" applyBorder="1" applyProtection="1">
      <alignment vertical="top"/>
    </xf>
    <xf numFmtId="2" fontId="1" fillId="2" borderId="2" xfId="0" applyNumberFormat="1" applyFont="1" applyFill="1" applyBorder="1" applyProtection="1">
      <alignment vertical="top"/>
    </xf>
    <xf numFmtId="2" fontId="1" fillId="2" borderId="3" xfId="0" applyNumberFormat="1" applyFont="1" applyFill="1" applyBorder="1" applyProtection="1">
      <alignment vertical="top"/>
    </xf>
    <xf numFmtId="1" fontId="1" fillId="0" borderId="4" xfId="0" applyNumberFormat="1" applyFont="1" applyBorder="1" applyProtection="1">
      <alignment vertical="top"/>
    </xf>
    <xf numFmtId="2" fontId="1" fillId="0" borderId="5" xfId="0" applyNumberFormat="1" applyFont="1" applyBorder="1" applyProtection="1">
      <alignment vertical="top"/>
    </xf>
    <xf numFmtId="4" fontId="1" fillId="0" borderId="0" xfId="0" applyNumberFormat="1" applyFont="1" applyBorder="1" applyProtection="1">
      <alignment vertical="top"/>
    </xf>
    <xf numFmtId="1" fontId="1" fillId="3" borderId="6" xfId="0" applyNumberFormat="1" applyFont="1" applyFill="1" applyBorder="1" applyProtection="1">
      <alignment vertical="top"/>
    </xf>
    <xf numFmtId="1" fontId="1" fillId="3" borderId="7" xfId="0" applyNumberFormat="1" applyFont="1" applyFill="1" applyBorder="1" applyProtection="1">
      <alignment vertical="top"/>
    </xf>
    <xf numFmtId="2" fontId="1" fillId="3" borderId="7" xfId="0" applyNumberFormat="1" applyFont="1" applyFill="1" applyBorder="1" applyProtection="1">
      <alignment vertical="top"/>
    </xf>
    <xf numFmtId="2" fontId="1" fillId="3" borderId="8" xfId="0" applyNumberFormat="1" applyFont="1" applyFill="1" applyBorder="1" applyProtection="1">
      <alignment vertical="top"/>
    </xf>
    <xf numFmtId="0" fontId="0" fillId="0" borderId="0" xfId="0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4" fontId="8" fillId="0" borderId="24" xfId="0" applyNumberFormat="1" applyFont="1" applyBorder="1" applyAlignment="1" applyProtection="1">
      <alignment vertical="center" wrapText="1"/>
    </xf>
    <xf numFmtId="1" fontId="1" fillId="5" borderId="4" xfId="0" applyNumberFormat="1" applyFont="1" applyFill="1" applyBorder="1" applyProtection="1">
      <alignment vertical="top"/>
    </xf>
    <xf numFmtId="1" fontId="1" fillId="5" borderId="0" xfId="0" applyNumberFormat="1" applyFont="1" applyFill="1" applyBorder="1" applyProtection="1">
      <alignment vertical="top"/>
    </xf>
    <xf numFmtId="2" fontId="1" fillId="5" borderId="0" xfId="0" applyNumberFormat="1" applyFont="1" applyFill="1" applyBorder="1" applyProtection="1">
      <alignment vertical="top"/>
    </xf>
    <xf numFmtId="2" fontId="1" fillId="5" borderId="5" xfId="0" applyNumberFormat="1" applyFont="1" applyFill="1" applyBorder="1" applyProtection="1">
      <alignment vertical="top"/>
    </xf>
    <xf numFmtId="0" fontId="17" fillId="0" borderId="13" xfId="0" applyFont="1" applyBorder="1" applyAlignment="1" applyProtection="1">
      <alignment horizontal="center" vertical="center" wrapText="1"/>
    </xf>
    <xf numFmtId="0" fontId="17" fillId="0" borderId="0" xfId="0" applyFont="1" applyBorder="1" applyAlignment="1" applyProtection="1">
      <alignment horizontal="center" vertical="center" wrapText="1"/>
    </xf>
    <xf numFmtId="0" fontId="22" fillId="0" borderId="0" xfId="0" applyFont="1" applyBorder="1" applyProtection="1">
      <alignment vertical="top"/>
    </xf>
    <xf numFmtId="49" fontId="18" fillId="0" borderId="30" xfId="0" applyNumberFormat="1" applyFont="1" applyBorder="1" applyAlignment="1" applyProtection="1">
      <alignment horizontal="left" vertical="center" wrapText="1"/>
    </xf>
    <xf numFmtId="49" fontId="18" fillId="0" borderId="22" xfId="0" applyNumberFormat="1" applyFont="1" applyBorder="1" applyAlignment="1" applyProtection="1">
      <alignment horizontal="left" vertical="center" wrapText="1"/>
    </xf>
    <xf numFmtId="0" fontId="12" fillId="0" borderId="0" xfId="0" applyFont="1" applyBorder="1" applyProtection="1">
      <alignment vertical="top"/>
    </xf>
    <xf numFmtId="0" fontId="19" fillId="0" borderId="0" xfId="0" applyFont="1" applyBorder="1" applyProtection="1">
      <alignment vertical="top"/>
    </xf>
    <xf numFmtId="4" fontId="24" fillId="0" borderId="15" xfId="0" applyNumberFormat="1" applyFont="1" applyBorder="1" applyAlignment="1" applyProtection="1">
      <alignment horizontal="right" vertical="center" shrinkToFit="1"/>
    </xf>
    <xf numFmtId="0" fontId="18" fillId="0" borderId="25" xfId="0" applyFont="1" applyBorder="1" applyAlignment="1" applyProtection="1">
      <alignment horizontal="left" vertical="center" wrapText="1"/>
    </xf>
    <xf numFmtId="49" fontId="17" fillId="0" borderId="30" xfId="0" applyNumberFormat="1" applyFont="1" applyBorder="1" applyAlignment="1" applyProtection="1">
      <alignment horizontal="left" vertical="center" wrapText="1"/>
    </xf>
    <xf numFmtId="49" fontId="17" fillId="0" borderId="22" xfId="0" applyNumberFormat="1" applyFont="1" applyBorder="1" applyAlignment="1" applyProtection="1">
      <alignment horizontal="left" vertical="center" wrapText="1"/>
    </xf>
    <xf numFmtId="49" fontId="17" fillId="0" borderId="15" xfId="0" applyNumberFormat="1" applyFont="1" applyBorder="1" applyAlignment="1" applyProtection="1">
      <alignment horizontal="left" vertical="center" wrapText="1"/>
    </xf>
    <xf numFmtId="1" fontId="28" fillId="3" borderId="10" xfId="0" applyNumberFormat="1" applyFont="1" applyFill="1" applyBorder="1" applyAlignment="1" applyProtection="1">
      <alignment horizontal="center" vertical="center" wrapText="1"/>
    </xf>
    <xf numFmtId="1" fontId="28" fillId="3" borderId="12" xfId="0" applyNumberFormat="1" applyFont="1" applyFill="1" applyBorder="1" applyAlignment="1" applyProtection="1">
      <alignment horizontal="center" vertical="center" wrapText="1"/>
    </xf>
    <xf numFmtId="49" fontId="29" fillId="3" borderId="11" xfId="0" applyNumberFormat="1" applyFont="1" applyFill="1" applyBorder="1" applyAlignment="1" applyProtection="1">
      <alignment horizontal="center" vertical="center" wrapText="1"/>
    </xf>
    <xf numFmtId="1" fontId="28" fillId="3" borderId="12" xfId="0" applyNumberFormat="1" applyFont="1" applyFill="1" applyBorder="1" applyAlignment="1" applyProtection="1">
      <alignment horizontal="center" vertical="center"/>
    </xf>
    <xf numFmtId="1" fontId="28" fillId="3" borderId="36" xfId="0" applyNumberFormat="1" applyFont="1" applyFill="1" applyBorder="1" applyAlignment="1" applyProtection="1">
      <alignment horizontal="center" vertical="center"/>
    </xf>
    <xf numFmtId="49" fontId="17" fillId="0" borderId="20" xfId="0" applyNumberFormat="1" applyFont="1" applyBorder="1" applyAlignment="1" applyProtection="1">
      <alignment horizontal="left" vertical="center" wrapText="1"/>
    </xf>
    <xf numFmtId="49" fontId="16" fillId="0" borderId="20" xfId="0" applyNumberFormat="1" applyFont="1" applyBorder="1" applyAlignment="1" applyProtection="1">
      <alignment horizontal="left" vertical="center" wrapText="1"/>
    </xf>
    <xf numFmtId="49" fontId="16" fillId="0" borderId="15" xfId="0" applyNumberFormat="1" applyFont="1" applyBorder="1" applyAlignment="1" applyProtection="1">
      <alignment horizontal="left" vertical="center" wrapText="1"/>
    </xf>
    <xf numFmtId="49" fontId="17" fillId="0" borderId="26" xfId="0" applyNumberFormat="1" applyFont="1" applyBorder="1" applyAlignment="1" applyProtection="1">
      <alignment horizontal="left" vertical="center" wrapText="1"/>
    </xf>
    <xf numFmtId="49" fontId="6" fillId="0" borderId="0" xfId="0" applyNumberFormat="1" applyFont="1" applyBorder="1" applyAlignment="1" applyProtection="1">
      <alignment horizontal="left" vertical="center"/>
    </xf>
    <xf numFmtId="49" fontId="10" fillId="0" borderId="0" xfId="0" applyNumberFormat="1" applyFont="1" applyBorder="1" applyAlignment="1" applyProtection="1">
      <alignment horizontal="left" vertical="center"/>
    </xf>
    <xf numFmtId="49" fontId="6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17" fillId="0" borderId="12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left" wrapText="1"/>
    </xf>
    <xf numFmtId="0" fontId="17" fillId="0" borderId="1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49" fontId="17" fillId="0" borderId="15" xfId="0" applyNumberFormat="1" applyFont="1" applyBorder="1" applyAlignment="1" applyProtection="1">
      <alignment horizontal="left" vertical="center" wrapText="1" shrinkToFit="1"/>
    </xf>
    <xf numFmtId="0" fontId="6" fillId="0" borderId="0" xfId="0" applyFont="1" applyBorder="1" applyAlignment="1" applyProtection="1">
      <alignment horizontal="left" vertical="center" wrapText="1"/>
    </xf>
    <xf numFmtId="49" fontId="10" fillId="0" borderId="0" xfId="0" applyNumberFormat="1" applyFont="1" applyBorder="1" applyAlignment="1" applyProtection="1">
      <alignment horizontal="left" vertical="center" wrapText="1"/>
    </xf>
    <xf numFmtId="49" fontId="6" fillId="0" borderId="0" xfId="0" applyNumberFormat="1" applyFont="1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left" vertical="center" wrapText="1"/>
    </xf>
    <xf numFmtId="49" fontId="16" fillId="0" borderId="11" xfId="0" applyNumberFormat="1" applyFont="1" applyBorder="1" applyAlignment="1" applyProtection="1">
      <alignment horizontal="left" vertical="center" wrapText="1"/>
    </xf>
    <xf numFmtId="49" fontId="16" fillId="0" borderId="0" xfId="0" applyNumberFormat="1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  <xf numFmtId="4" fontId="24" fillId="0" borderId="39" xfId="0" applyNumberFormat="1" applyFont="1" applyBorder="1" applyAlignment="1" applyProtection="1">
      <alignment horizontal="right" vertical="center" shrinkToFit="1"/>
    </xf>
    <xf numFmtId="0" fontId="18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center" vertical="center"/>
    </xf>
    <xf numFmtId="4" fontId="3" fillId="0" borderId="21" xfId="0" applyNumberFormat="1" applyFont="1" applyBorder="1" applyAlignment="1">
      <alignment horizontal="right" vertical="center" shrinkToFit="1"/>
      <protection locked="0"/>
    </xf>
    <xf numFmtId="4" fontId="3" fillId="0" borderId="24" xfId="0" applyNumberFormat="1" applyFont="1" applyBorder="1" applyAlignment="1">
      <alignment horizontal="right" vertical="center" shrinkToFit="1"/>
      <protection locked="0"/>
    </xf>
    <xf numFmtId="0" fontId="27" fillId="6" borderId="35" xfId="0" applyFont="1" applyFill="1" applyBorder="1" applyAlignment="1" applyProtection="1">
      <alignment horizontal="center" vertical="center" wrapText="1"/>
      <protection locked="0" hidden="1"/>
    </xf>
    <xf numFmtId="0" fontId="27" fillId="6" borderId="33" xfId="0" applyFont="1" applyFill="1" applyBorder="1" applyAlignment="1" applyProtection="1">
      <alignment horizontal="center" vertical="center" wrapText="1"/>
      <protection locked="0" hidden="1"/>
    </xf>
    <xf numFmtId="0" fontId="27" fillId="6" borderId="34" xfId="0" applyFont="1" applyFill="1" applyBorder="1" applyAlignment="1" applyProtection="1">
      <alignment horizontal="center" vertical="center" wrapText="1"/>
      <protection locked="0" hidden="1"/>
    </xf>
    <xf numFmtId="49" fontId="9" fillId="0" borderId="15" xfId="0" applyNumberFormat="1" applyFont="1" applyBorder="1" applyAlignment="1" applyProtection="1">
      <alignment horizontal="left" vertical="center" wrapText="1"/>
    </xf>
    <xf numFmtId="0" fontId="32" fillId="0" borderId="0" xfId="0" applyFont="1" applyBorder="1" applyAlignment="1" applyProtection="1">
      <alignment vertical="center"/>
    </xf>
    <xf numFmtId="168" fontId="33" fillId="0" borderId="24" xfId="0" applyNumberFormat="1" applyFont="1" applyBorder="1" applyAlignment="1" applyProtection="1">
      <alignment horizontal="right" vertical="center"/>
    </xf>
    <xf numFmtId="49" fontId="9" fillId="0" borderId="26" xfId="0" applyNumberFormat="1" applyFont="1" applyBorder="1" applyAlignment="1" applyProtection="1">
      <alignment horizontal="left" vertical="center" wrapText="1"/>
    </xf>
    <xf numFmtId="49" fontId="9" fillId="0" borderId="15" xfId="0" applyNumberFormat="1" applyFont="1" applyBorder="1" applyAlignment="1" applyProtection="1">
      <alignment horizontal="left" vertical="center" wrapText="1" shrinkToFit="1"/>
    </xf>
    <xf numFmtId="49" fontId="16" fillId="0" borderId="23" xfId="0" applyNumberFormat="1" applyFont="1" applyBorder="1" applyAlignment="1" applyProtection="1">
      <alignment horizontal="left" vertical="center" wrapText="1"/>
    </xf>
    <xf numFmtId="49" fontId="16" fillId="0" borderId="27" xfId="0" applyNumberFormat="1" applyFont="1" applyBorder="1" applyAlignment="1" applyProtection="1">
      <alignment horizontal="left" vertical="center" wrapText="1"/>
    </xf>
    <xf numFmtId="49" fontId="16" fillId="0" borderId="23" xfId="0" applyNumberFormat="1" applyFont="1" applyBorder="1" applyAlignment="1" applyProtection="1">
      <alignment horizontal="left" vertical="center" shrinkToFit="1"/>
    </xf>
    <xf numFmtId="49" fontId="16" fillId="0" borderId="26" xfId="0" applyNumberFormat="1" applyFont="1" applyBorder="1" applyAlignment="1" applyProtection="1">
      <alignment horizontal="left" vertical="center" wrapText="1"/>
    </xf>
    <xf numFmtId="0" fontId="20" fillId="0" borderId="0" xfId="0" applyFont="1" applyBorder="1" applyAlignment="1" applyProtection="1">
      <alignment vertical="center"/>
    </xf>
    <xf numFmtId="0" fontId="30" fillId="0" borderId="0" xfId="0" applyFont="1" applyBorder="1" applyAlignment="1" applyProtection="1">
      <alignment horizontal="right" vertical="center"/>
    </xf>
    <xf numFmtId="0" fontId="18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17" fillId="0" borderId="14" xfId="0" applyFont="1" applyBorder="1" applyAlignment="1" applyProtection="1">
      <alignment horizontal="center" vertical="center" wrapText="1"/>
    </xf>
    <xf numFmtId="0" fontId="17" fillId="0" borderId="16" xfId="0" applyFont="1" applyBorder="1" applyAlignment="1" applyProtection="1">
      <alignment horizontal="center" vertical="center" wrapText="1"/>
    </xf>
    <xf numFmtId="49" fontId="16" fillId="0" borderId="17" xfId="0" applyNumberFormat="1" applyFont="1" applyBorder="1" applyAlignment="1" applyProtection="1">
      <alignment horizontal="center" vertical="center" wrapText="1"/>
    </xf>
    <xf numFmtId="0" fontId="23" fillId="0" borderId="10" xfId="0" applyFont="1" applyBorder="1" applyAlignment="1" applyProtection="1">
      <alignment horizontal="center" vertical="center" wrapText="1"/>
    </xf>
    <xf numFmtId="0" fontId="23" fillId="0" borderId="12" xfId="0" applyFont="1" applyBorder="1" applyAlignment="1" applyProtection="1">
      <alignment horizontal="center" vertical="center" wrapText="1"/>
    </xf>
    <xf numFmtId="49" fontId="23" fillId="0" borderId="17" xfId="0" applyNumberFormat="1" applyFont="1" applyBorder="1" applyAlignment="1" applyProtection="1">
      <alignment horizontal="center" vertical="center" wrapText="1"/>
    </xf>
    <xf numFmtId="0" fontId="23" fillId="0" borderId="12" xfId="0" applyFont="1" applyBorder="1" applyAlignment="1" applyProtection="1">
      <alignment horizontal="center" vertical="center"/>
    </xf>
    <xf numFmtId="0" fontId="23" fillId="0" borderId="13" xfId="0" applyFont="1" applyBorder="1" applyAlignment="1" applyProtection="1">
      <alignment horizontal="center" vertical="center" wrapText="1"/>
    </xf>
    <xf numFmtId="0" fontId="17" fillId="0" borderId="10" xfId="0" applyFont="1" applyBorder="1" applyAlignment="1" applyProtection="1">
      <alignment horizontal="center" vertical="center" wrapText="1"/>
    </xf>
    <xf numFmtId="0" fontId="17" fillId="0" borderId="12" xfId="0" applyFont="1" applyBorder="1" applyAlignment="1" applyProtection="1">
      <alignment horizontal="center" vertical="center" wrapText="1"/>
    </xf>
    <xf numFmtId="4" fontId="3" fillId="0" borderId="15" xfId="0" applyNumberFormat="1" applyFont="1" applyBorder="1" applyAlignment="1">
      <alignment horizontal="right" vertical="center" shrinkToFit="1"/>
      <protection locked="0"/>
    </xf>
    <xf numFmtId="0" fontId="0" fillId="0" borderId="0" xfId="0" applyBorder="1" applyAlignment="1" applyProtection="1"/>
    <xf numFmtId="1" fontId="1" fillId="5" borderId="7" xfId="0" applyNumberFormat="1" applyFont="1" applyFill="1" applyBorder="1" applyProtection="1">
      <alignment vertical="top"/>
    </xf>
    <xf numFmtId="49" fontId="9" fillId="0" borderId="22" xfId="0" applyNumberFormat="1" applyFont="1" applyBorder="1" applyAlignment="1" applyProtection="1">
      <alignment horizontal="left" vertical="center" wrapText="1"/>
    </xf>
    <xf numFmtId="49" fontId="18" fillId="0" borderId="15" xfId="0" applyNumberFormat="1" applyFont="1" applyBorder="1" applyAlignment="1" applyProtection="1">
      <alignment horizontal="left" vertical="center" wrapText="1"/>
    </xf>
    <xf numFmtId="168" fontId="3" fillId="0" borderId="24" xfId="0" applyNumberFormat="1" applyFont="1" applyBorder="1" applyAlignment="1" applyProtection="1">
      <alignment horizontal="right" vertical="center"/>
    </xf>
    <xf numFmtId="0" fontId="31" fillId="0" borderId="0" xfId="0" applyFont="1" applyBorder="1" applyAlignment="1" applyProtection="1">
      <alignment horizontal="left" vertical="center" wrapText="1"/>
    </xf>
    <xf numFmtId="0" fontId="31" fillId="0" borderId="0" xfId="0" applyFont="1" applyBorder="1" applyAlignment="1" applyProtection="1">
      <alignment horizontal="left" vertical="center"/>
    </xf>
    <xf numFmtId="49" fontId="31" fillId="0" borderId="0" xfId="0" applyNumberFormat="1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center" vertical="center"/>
    </xf>
    <xf numFmtId="0" fontId="16" fillId="4" borderId="18" xfId="0" applyFont="1" applyFill="1" applyBorder="1" applyAlignment="1" applyProtection="1">
      <alignment horizontal="left" vertical="center" wrapText="1"/>
    </xf>
    <xf numFmtId="0" fontId="2" fillId="4" borderId="20" xfId="0" applyFont="1" applyFill="1" applyBorder="1" applyAlignment="1" applyProtection="1">
      <alignment horizontal="left" vertical="center"/>
    </xf>
    <xf numFmtId="0" fontId="2" fillId="4" borderId="21" xfId="0" applyFont="1" applyFill="1" applyBorder="1" applyAlignment="1" applyProtection="1">
      <alignment horizontal="left" vertical="center"/>
    </xf>
    <xf numFmtId="4" fontId="8" fillId="0" borderId="15" xfId="0" applyNumberFormat="1" applyFont="1" applyBorder="1" applyAlignment="1" applyProtection="1">
      <alignment horizontal="right" vertical="center" shrinkToFit="1"/>
    </xf>
    <xf numFmtId="49" fontId="30" fillId="0" borderId="23" xfId="0" applyNumberFormat="1" applyFont="1" applyBorder="1" applyAlignment="1" applyProtection="1">
      <alignment horizontal="left" vertical="center" wrapText="1"/>
    </xf>
    <xf numFmtId="4" fontId="20" fillId="0" borderId="15" xfId="0" applyNumberFormat="1" applyFont="1" applyBorder="1" applyAlignment="1" applyProtection="1">
      <alignment horizontal="right" vertical="center" shrinkToFit="1"/>
    </xf>
    <xf numFmtId="168" fontId="20" fillId="0" borderId="24" xfId="0" applyNumberFormat="1" applyFont="1" applyBorder="1" applyAlignment="1" applyProtection="1">
      <alignment horizontal="right" vertical="center"/>
    </xf>
    <xf numFmtId="49" fontId="18" fillId="0" borderId="15" xfId="0" applyNumberFormat="1" applyFont="1" applyBorder="1" applyAlignment="1" applyProtection="1">
      <alignment horizontal="left" vertical="center" wrapText="1" shrinkToFit="1"/>
    </xf>
    <xf numFmtId="4" fontId="58" fillId="0" borderId="15" xfId="0" applyNumberFormat="1" applyFont="1" applyBorder="1" applyAlignment="1" applyProtection="1">
      <alignment horizontal="right" vertical="center" shrinkToFit="1"/>
    </xf>
    <xf numFmtId="49" fontId="9" fillId="0" borderId="25" xfId="0" applyNumberFormat="1" applyFont="1" applyBorder="1" applyAlignment="1" applyProtection="1">
      <alignment horizontal="left" vertical="center" wrapText="1"/>
    </xf>
    <xf numFmtId="168" fontId="3" fillId="0" borderId="28" xfId="0" applyNumberFormat="1" applyFont="1" applyBorder="1" applyAlignment="1" applyProtection="1">
      <alignment horizontal="right" vertical="center"/>
    </xf>
    <xf numFmtId="4" fontId="2" fillId="4" borderId="20" xfId="0" applyNumberFormat="1" applyFont="1" applyFill="1" applyBorder="1" applyAlignment="1" applyProtection="1">
      <alignment horizontal="left" vertical="center"/>
    </xf>
    <xf numFmtId="49" fontId="9" fillId="0" borderId="22" xfId="0" applyNumberFormat="1" applyFont="1" applyBorder="1" applyAlignment="1" applyProtection="1">
      <alignment horizontal="left" vertical="center" shrinkToFit="1"/>
    </xf>
    <xf numFmtId="4" fontId="8" fillId="0" borderId="26" xfId="0" applyNumberFormat="1" applyFont="1" applyBorder="1" applyAlignment="1" applyProtection="1">
      <alignment horizontal="right" vertical="center" shrinkToFit="1"/>
    </xf>
    <xf numFmtId="49" fontId="18" fillId="0" borderId="25" xfId="0" applyNumberFormat="1" applyFont="1" applyBorder="1" applyAlignment="1" applyProtection="1">
      <alignment horizontal="left" vertical="center" wrapText="1"/>
    </xf>
    <xf numFmtId="49" fontId="30" fillId="0" borderId="27" xfId="0" applyNumberFormat="1" applyFont="1" applyBorder="1" applyAlignment="1" applyProtection="1">
      <alignment horizontal="left" vertical="center" wrapText="1"/>
    </xf>
    <xf numFmtId="4" fontId="20" fillId="0" borderId="26" xfId="0" applyNumberFormat="1" applyFont="1" applyBorder="1" applyAlignment="1" applyProtection="1">
      <alignment horizontal="right" vertical="center" shrinkToFit="1"/>
    </xf>
    <xf numFmtId="168" fontId="20" fillId="0" borderId="28" xfId="0" applyNumberFormat="1" applyFont="1" applyBorder="1" applyAlignment="1" applyProtection="1">
      <alignment horizontal="right" vertical="center"/>
    </xf>
    <xf numFmtId="49" fontId="16" fillId="4" borderId="9" xfId="0" applyNumberFormat="1" applyFont="1" applyFill="1" applyBorder="1" applyAlignment="1" applyProtection="1">
      <alignment horizontal="left" vertical="center"/>
    </xf>
    <xf numFmtId="49" fontId="2" fillId="4" borderId="9" xfId="0" applyNumberFormat="1" applyFont="1" applyFill="1" applyBorder="1" applyAlignment="1" applyProtection="1">
      <alignment horizontal="left" vertical="center"/>
    </xf>
    <xf numFmtId="49" fontId="2" fillId="4" borderId="3" xfId="0" applyNumberFormat="1" applyFont="1" applyFill="1" applyBorder="1" applyAlignment="1" applyProtection="1">
      <alignment horizontal="left" vertical="center"/>
    </xf>
    <xf numFmtId="49" fontId="18" fillId="0" borderId="20" xfId="0" applyNumberFormat="1" applyFont="1" applyBorder="1" applyAlignment="1" applyProtection="1">
      <alignment horizontal="left" vertical="center" wrapText="1"/>
    </xf>
    <xf numFmtId="49" fontId="30" fillId="0" borderId="19" xfId="0" applyNumberFormat="1" applyFont="1" applyBorder="1" applyAlignment="1" applyProtection="1">
      <alignment horizontal="left" vertical="center" wrapText="1"/>
    </xf>
    <xf numFmtId="49" fontId="18" fillId="0" borderId="26" xfId="0" applyNumberFormat="1" applyFont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left" vertical="top"/>
    </xf>
    <xf numFmtId="0" fontId="27" fillId="6" borderId="34" xfId="0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Border="1" applyAlignment="1" applyProtection="1">
      <alignment horizontal="left" vertical="top"/>
    </xf>
    <xf numFmtId="0" fontId="12" fillId="0" borderId="0" xfId="0" applyFont="1" applyBorder="1" applyAlignment="1" applyProtection="1">
      <alignment horizontal="left" vertical="top" wrapText="1"/>
    </xf>
    <xf numFmtId="49" fontId="9" fillId="0" borderId="20" xfId="0" applyNumberFormat="1" applyFont="1" applyBorder="1" applyAlignment="1" applyProtection="1">
      <alignment horizontal="left" vertical="center" wrapText="1"/>
    </xf>
    <xf numFmtId="4" fontId="8" fillId="0" borderId="20" xfId="0" applyNumberFormat="1" applyFont="1" applyBorder="1" applyAlignment="1" applyProtection="1">
      <alignment horizontal="right" vertical="center" shrinkToFit="1"/>
    </xf>
    <xf numFmtId="168" fontId="3" fillId="0" borderId="21" xfId="0" applyNumberFormat="1" applyFont="1" applyBorder="1" applyAlignment="1" applyProtection="1">
      <alignment horizontal="right" vertical="center"/>
    </xf>
    <xf numFmtId="49" fontId="10" fillId="0" borderId="0" xfId="0" applyNumberFormat="1" applyFont="1" applyBorder="1" applyAlignment="1" applyProtection="1">
      <alignment horizontal="left" vertical="top"/>
    </xf>
    <xf numFmtId="0" fontId="18" fillId="0" borderId="0" xfId="0" applyFont="1" applyBorder="1" applyAlignment="1" applyProtection="1">
      <alignment horizontal="left" vertical="top" wrapText="1"/>
    </xf>
    <xf numFmtId="0" fontId="18" fillId="0" borderId="22" xfId="0" applyFont="1" applyBorder="1" applyAlignment="1" applyProtection="1">
      <alignment horizontal="left" vertical="center" wrapText="1"/>
    </xf>
    <xf numFmtId="0" fontId="18" fillId="0" borderId="15" xfId="0" applyFont="1" applyBorder="1" applyAlignment="1" applyProtection="1">
      <alignment horizontal="left" vertical="center" wrapText="1"/>
    </xf>
    <xf numFmtId="49" fontId="30" fillId="0" borderId="15" xfId="0" applyNumberFormat="1" applyFont="1" applyBorder="1" applyAlignment="1" applyProtection="1">
      <alignment horizontal="left" vertical="center" wrapText="1"/>
    </xf>
    <xf numFmtId="0" fontId="18" fillId="0" borderId="30" xfId="0" applyFont="1" applyBorder="1" applyAlignment="1" applyProtection="1">
      <alignment horizontal="left" vertical="center" wrapText="1"/>
    </xf>
    <xf numFmtId="0" fontId="18" fillId="0" borderId="20" xfId="0" applyFont="1" applyBorder="1" applyAlignment="1" applyProtection="1">
      <alignment horizontal="left" vertical="center" wrapText="1"/>
    </xf>
    <xf numFmtId="49" fontId="30" fillId="0" borderId="20" xfId="0" applyNumberFormat="1" applyFont="1" applyBorder="1" applyAlignment="1" applyProtection="1">
      <alignment horizontal="left" vertical="center" wrapText="1"/>
    </xf>
    <xf numFmtId="4" fontId="8" fillId="0" borderId="21" xfId="0" applyNumberFormat="1" applyFont="1" applyBorder="1" applyAlignment="1" applyProtection="1">
      <alignment horizontal="right" vertical="center" shrinkToFit="1"/>
    </xf>
    <xf numFmtId="4" fontId="8" fillId="0" borderId="24" xfId="0" applyNumberFormat="1" applyFont="1" applyBorder="1" applyAlignment="1" applyProtection="1">
      <alignment horizontal="right" vertical="center" shrinkToFit="1"/>
    </xf>
    <xf numFmtId="0" fontId="18" fillId="0" borderId="26" xfId="0" applyFont="1" applyBorder="1" applyAlignment="1" applyProtection="1">
      <alignment horizontal="left" vertical="center" wrapText="1"/>
    </xf>
    <xf numFmtId="49" fontId="30" fillId="0" borderId="26" xfId="0" applyNumberFormat="1" applyFont="1" applyBorder="1" applyAlignment="1" applyProtection="1">
      <alignment horizontal="left" vertical="center" wrapText="1"/>
    </xf>
    <xf numFmtId="0" fontId="27" fillId="6" borderId="33" xfId="0" applyFont="1" applyFill="1" applyBorder="1" applyAlignment="1">
      <alignment horizontal="center" vertical="center"/>
      <protection locked="0"/>
    </xf>
    <xf numFmtId="0" fontId="9" fillId="7" borderId="0" xfId="0" applyFont="1" applyFill="1" applyBorder="1" applyAlignment="1" applyProtection="1">
      <alignment horizontal="center" vertical="center"/>
    </xf>
    <xf numFmtId="0" fontId="9" fillId="57" borderId="0" xfId="0" applyFont="1" applyFill="1" applyBorder="1" applyAlignment="1" applyProtection="1">
      <alignment horizontal="center" vertical="center"/>
    </xf>
    <xf numFmtId="49" fontId="30" fillId="0" borderId="22" xfId="0" applyNumberFormat="1" applyFont="1" applyBorder="1" applyAlignment="1" applyProtection="1">
      <alignment horizontal="left" vertical="center" wrapText="1"/>
    </xf>
    <xf numFmtId="49" fontId="30" fillId="0" borderId="15" xfId="0" applyNumberFormat="1" applyFont="1" applyBorder="1" applyAlignment="1" applyProtection="1">
      <alignment horizontal="left" vertical="center" wrapText="1" shrinkToFit="1"/>
    </xf>
    <xf numFmtId="0" fontId="18" fillId="7" borderId="0" xfId="0" applyFont="1" applyFill="1" applyBorder="1" applyAlignment="1" applyProtection="1">
      <alignment horizontal="center" vertical="center"/>
    </xf>
    <xf numFmtId="4" fontId="20" fillId="0" borderId="15" xfId="0" applyNumberFormat="1" applyFont="1" applyBorder="1" applyAlignment="1">
      <alignment horizontal="right" vertical="center" shrinkToFit="1"/>
      <protection locked="0"/>
    </xf>
    <xf numFmtId="4" fontId="3" fillId="0" borderId="26" xfId="0" applyNumberFormat="1" applyFont="1" applyBorder="1" applyAlignment="1">
      <alignment horizontal="right" vertical="center" shrinkToFit="1"/>
      <protection locked="0"/>
    </xf>
    <xf numFmtId="3" fontId="3" fillId="0" borderId="15" xfId="0" applyNumberFormat="1" applyFont="1" applyBorder="1" applyAlignment="1">
      <alignment horizontal="right" vertical="center" shrinkToFit="1"/>
      <protection locked="0"/>
    </xf>
    <xf numFmtId="4" fontId="20" fillId="0" borderId="26" xfId="0" applyNumberFormat="1" applyFont="1" applyBorder="1" applyAlignment="1">
      <alignment horizontal="right" vertical="center" shrinkToFit="1"/>
      <protection locked="0"/>
    </xf>
    <xf numFmtId="4" fontId="20" fillId="0" borderId="21" xfId="0" applyNumberFormat="1" applyFont="1" applyBorder="1" applyAlignment="1">
      <alignment horizontal="right" vertical="center" shrinkToFit="1"/>
      <protection locked="0"/>
    </xf>
    <xf numFmtId="4" fontId="20" fillId="0" borderId="24" xfId="0" applyNumberFormat="1" applyFont="1" applyBorder="1" applyAlignment="1">
      <alignment horizontal="right" vertical="center" shrinkToFit="1"/>
      <protection locked="0"/>
    </xf>
    <xf numFmtId="4" fontId="20" fillId="0" borderId="28" xfId="0" applyNumberFormat="1" applyFont="1" applyBorder="1" applyAlignment="1">
      <alignment horizontal="right" vertical="center" shrinkToFit="1"/>
      <protection locked="0"/>
    </xf>
    <xf numFmtId="49" fontId="18" fillId="0" borderId="38" xfId="0" applyNumberFormat="1" applyFont="1" applyBorder="1" applyAlignment="1" applyProtection="1">
      <alignment horizontal="left" vertical="center" wrapText="1"/>
    </xf>
    <xf numFmtId="49" fontId="18" fillId="0" borderId="39" xfId="0" applyNumberFormat="1" applyFont="1" applyBorder="1" applyAlignment="1" applyProtection="1">
      <alignment horizontal="left" vertical="center" wrapText="1"/>
    </xf>
    <xf numFmtId="49" fontId="30" fillId="0" borderId="39" xfId="0" applyNumberFormat="1" applyFont="1" applyBorder="1" applyAlignment="1" applyProtection="1">
      <alignment horizontal="left" vertical="center" wrapText="1"/>
    </xf>
    <xf numFmtId="168" fontId="20" fillId="0" borderId="40" xfId="0" applyNumberFormat="1" applyFont="1" applyBorder="1" applyAlignment="1" applyProtection="1">
      <alignment horizontal="right" vertical="center"/>
    </xf>
    <xf numFmtId="49" fontId="18" fillId="0" borderId="22" xfId="0" applyNumberFormat="1" applyFont="1" applyBorder="1" applyAlignment="1" applyProtection="1">
      <alignment horizontal="left" vertical="center" shrinkToFit="1"/>
    </xf>
    <xf numFmtId="4" fontId="18" fillId="0" borderId="0" xfId="0" applyNumberFormat="1" applyFont="1" applyBorder="1" applyAlignment="1" applyProtection="1">
      <alignment vertical="center"/>
    </xf>
    <xf numFmtId="49" fontId="18" fillId="4" borderId="20" xfId="0" applyNumberFormat="1" applyFont="1" applyFill="1" applyBorder="1" applyAlignment="1" applyProtection="1">
      <alignment horizontal="left" vertical="center"/>
    </xf>
    <xf numFmtId="0" fontId="20" fillId="4" borderId="21" xfId="0" applyFont="1" applyFill="1" applyBorder="1" applyAlignment="1" applyProtection="1">
      <alignment vertical="center"/>
    </xf>
    <xf numFmtId="49" fontId="18" fillId="0" borderId="42" xfId="0" applyNumberFormat="1" applyFont="1" applyBorder="1" applyAlignment="1" applyProtection="1">
      <alignment horizontal="left" vertical="center" wrapText="1"/>
    </xf>
    <xf numFmtId="49" fontId="18" fillId="0" borderId="37" xfId="0" applyNumberFormat="1" applyFont="1" applyBorder="1" applyAlignment="1" applyProtection="1">
      <alignment horizontal="left" vertical="center" wrapText="1" shrinkToFit="1"/>
    </xf>
    <xf numFmtId="49" fontId="30" fillId="0" borderId="37" xfId="0" applyNumberFormat="1" applyFont="1" applyBorder="1" applyAlignment="1" applyProtection="1">
      <alignment horizontal="left" vertical="center" wrapText="1"/>
    </xf>
    <xf numFmtId="168" fontId="20" fillId="0" borderId="43" xfId="0" applyNumberFormat="1" applyFont="1" applyBorder="1" applyAlignment="1" applyProtection="1">
      <alignment horizontal="right" vertical="center"/>
    </xf>
    <xf numFmtId="0" fontId="18" fillId="0" borderId="25" xfId="0" applyFont="1" applyBorder="1" applyAlignment="1" applyProtection="1">
      <alignment horizontal="right" vertical="center" wrapText="1"/>
    </xf>
    <xf numFmtId="0" fontId="18" fillId="0" borderId="0" xfId="0" applyFont="1" applyBorder="1" applyAlignment="1" applyProtection="1">
      <alignment horizontal="left" vertical="center"/>
    </xf>
    <xf numFmtId="49" fontId="18" fillId="0" borderId="0" xfId="0" applyNumberFormat="1" applyFont="1" applyBorder="1" applyAlignment="1" applyProtection="1">
      <alignment horizontal="left" vertical="center"/>
    </xf>
    <xf numFmtId="49" fontId="18" fillId="0" borderId="0" xfId="0" applyNumberFormat="1" applyFont="1" applyBorder="1" applyAlignment="1" applyProtection="1">
      <alignment horizontal="left" vertical="top"/>
    </xf>
    <xf numFmtId="4" fontId="24" fillId="0" borderId="15" xfId="0" applyNumberFormat="1" applyFont="1" applyBorder="1" applyAlignment="1">
      <alignment horizontal="right" vertical="center" shrinkToFit="1"/>
      <protection locked="0"/>
    </xf>
    <xf numFmtId="4" fontId="20" fillId="4" borderId="20" xfId="0" applyNumberFormat="1" applyFont="1" applyFill="1" applyBorder="1" applyAlignment="1">
      <alignment horizontal="left" vertical="center"/>
      <protection locked="0"/>
    </xf>
    <xf numFmtId="4" fontId="20" fillId="4" borderId="20" xfId="0" applyNumberFormat="1" applyFont="1" applyFill="1" applyBorder="1" applyAlignment="1">
      <alignment vertical="center"/>
      <protection locked="0"/>
    </xf>
    <xf numFmtId="4" fontId="20" fillId="0" borderId="37" xfId="0" applyNumberFormat="1" applyFont="1" applyBorder="1" applyAlignment="1">
      <alignment horizontal="right" vertical="center" shrinkToFit="1"/>
      <protection locked="0"/>
    </xf>
    <xf numFmtId="0" fontId="20" fillId="0" borderId="0" xfId="0" applyFont="1" applyBorder="1" applyAlignment="1">
      <alignment vertical="center"/>
      <protection locked="0"/>
    </xf>
    <xf numFmtId="4" fontId="3" fillId="0" borderId="28" xfId="0" applyNumberFormat="1" applyFont="1" applyBorder="1" applyAlignment="1">
      <alignment horizontal="right" vertical="center" shrinkToFit="1"/>
      <protection locked="0"/>
    </xf>
    <xf numFmtId="0" fontId="3" fillId="0" borderId="0" xfId="0" applyFont="1" applyBorder="1" applyAlignment="1" applyProtection="1">
      <alignment horizontal="center" vertical="top" wrapText="1"/>
    </xf>
    <xf numFmtId="0" fontId="20" fillId="0" borderId="0" xfId="0" applyFont="1" applyBorder="1" applyProtection="1">
      <alignment vertical="top"/>
    </xf>
    <xf numFmtId="0" fontId="14" fillId="4" borderId="29" xfId="0" applyFont="1" applyFill="1" applyBorder="1" applyAlignment="1" applyProtection="1">
      <alignment horizontal="left" vertical="center" wrapText="1"/>
    </xf>
    <xf numFmtId="0" fontId="22" fillId="0" borderId="9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center" vertical="center"/>
    </xf>
    <xf numFmtId="0" fontId="14" fillId="4" borderId="18" xfId="0" applyFont="1" applyFill="1" applyBorder="1" applyAlignment="1" applyProtection="1">
      <alignment horizontal="left" vertical="center" wrapText="1"/>
    </xf>
    <xf numFmtId="0" fontId="22" fillId="0" borderId="19" xfId="0" applyFont="1" applyBorder="1" applyAlignment="1" applyProtection="1">
      <alignment horizontal="left" vertical="center" wrapText="1"/>
    </xf>
    <xf numFmtId="0" fontId="59" fillId="0" borderId="0" xfId="0" applyFont="1" applyBorder="1" applyAlignment="1" applyProtection="1">
      <alignment horizontal="center" vertical="center"/>
    </xf>
    <xf numFmtId="0" fontId="21" fillId="0" borderId="0" xfId="0" applyFont="1" applyBorder="1" applyAlignment="1" applyProtection="1">
      <alignment horizontal="left" vertical="top" wrapText="1"/>
    </xf>
    <xf numFmtId="0" fontId="60" fillId="4" borderId="18" xfId="0" applyFont="1" applyFill="1" applyBorder="1" applyAlignment="1" applyProtection="1">
      <alignment horizontal="left" vertical="center"/>
    </xf>
    <xf numFmtId="0" fontId="22" fillId="0" borderId="19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top" wrapText="1"/>
    </xf>
    <xf numFmtId="0" fontId="18" fillId="0" borderId="0" xfId="0" applyFont="1" applyBorder="1" applyProtection="1">
      <alignment vertical="top"/>
    </xf>
    <xf numFmtId="0" fontId="0" fillId="0" borderId="0" xfId="0" applyBorder="1" applyAlignment="1" applyProtection="1">
      <alignment horizontal="left" vertical="top" wrapText="1"/>
    </xf>
  </cellXfs>
  <cellStyles count="96">
    <cellStyle name="Accent1 - 20%" xfId="1" xr:uid="{00000000-0005-0000-0000-000000000000}"/>
    <cellStyle name="Accent1 - 40%" xfId="2" xr:uid="{00000000-0005-0000-0000-000001000000}"/>
    <cellStyle name="Accent1 - 60%" xfId="3" xr:uid="{00000000-0005-0000-0000-000002000000}"/>
    <cellStyle name="Accent2 - 20%" xfId="4" xr:uid="{00000000-0005-0000-0000-000003000000}"/>
    <cellStyle name="Accent2 - 40%" xfId="5" xr:uid="{00000000-0005-0000-0000-000004000000}"/>
    <cellStyle name="Accent2 - 60%" xfId="6" xr:uid="{00000000-0005-0000-0000-000005000000}"/>
    <cellStyle name="Accent3 - 20%" xfId="7" xr:uid="{00000000-0005-0000-0000-000006000000}"/>
    <cellStyle name="Accent3 - 40%" xfId="8" xr:uid="{00000000-0005-0000-0000-000007000000}"/>
    <cellStyle name="Accent3 - 60%" xfId="9" xr:uid="{00000000-0005-0000-0000-000008000000}"/>
    <cellStyle name="Accent4 - 20%" xfId="10" xr:uid="{00000000-0005-0000-0000-000009000000}"/>
    <cellStyle name="Accent4 - 40%" xfId="11" xr:uid="{00000000-0005-0000-0000-00000A000000}"/>
    <cellStyle name="Accent4 - 60%" xfId="12" xr:uid="{00000000-0005-0000-0000-00000B000000}"/>
    <cellStyle name="Accent5 - 20%" xfId="13" xr:uid="{00000000-0005-0000-0000-00000C000000}"/>
    <cellStyle name="Accent5 - 40%" xfId="14" xr:uid="{00000000-0005-0000-0000-00000D000000}"/>
    <cellStyle name="Accent5 - 60%" xfId="15" xr:uid="{00000000-0005-0000-0000-00000E000000}"/>
    <cellStyle name="Accent6 - 20%" xfId="16" xr:uid="{00000000-0005-0000-0000-00000F000000}"/>
    <cellStyle name="Accent6 - 40%" xfId="17" xr:uid="{00000000-0005-0000-0000-000010000000}"/>
    <cellStyle name="Accent6 - 60%" xfId="18" xr:uid="{00000000-0005-0000-0000-000011000000}"/>
    <cellStyle name="Bilješka 2" xfId="19" xr:uid="{00000000-0005-0000-0000-000012000000}"/>
    <cellStyle name="Comma 2" xfId="20" xr:uid="{00000000-0005-0000-0000-000014000000}"/>
    <cellStyle name="Dobro 2" xfId="21" xr:uid="{00000000-0005-0000-0000-000015000000}"/>
    <cellStyle name="Emphasis 1" xfId="22" xr:uid="{00000000-0005-0000-0000-000016000000}"/>
    <cellStyle name="Emphasis 2" xfId="23" xr:uid="{00000000-0005-0000-0000-000017000000}"/>
    <cellStyle name="Emphasis 3" xfId="24" xr:uid="{00000000-0005-0000-0000-000018000000}"/>
    <cellStyle name="Hyperlink 2" xfId="25" xr:uid="{00000000-0005-0000-0000-000019000000}"/>
    <cellStyle name="Hyperlink 2 2" xfId="26" xr:uid="{00000000-0005-0000-0000-00001A000000}"/>
    <cellStyle name="Hyperlink 3" xfId="27" xr:uid="{00000000-0005-0000-0000-00001B000000}"/>
    <cellStyle name="Isticanje1 2" xfId="28" xr:uid="{00000000-0005-0000-0000-00001C000000}"/>
    <cellStyle name="Isticanje2 2" xfId="29" xr:uid="{00000000-0005-0000-0000-00001D000000}"/>
    <cellStyle name="Isticanje3 2" xfId="30" xr:uid="{00000000-0005-0000-0000-00001E000000}"/>
    <cellStyle name="Isticanje4 2" xfId="31" xr:uid="{00000000-0005-0000-0000-00001F000000}"/>
    <cellStyle name="Isticanje5 2" xfId="32" xr:uid="{00000000-0005-0000-0000-000020000000}"/>
    <cellStyle name="Isticanje6 2" xfId="33" xr:uid="{00000000-0005-0000-0000-000021000000}"/>
    <cellStyle name="Izlaz 2" xfId="34" xr:uid="{00000000-0005-0000-0000-000022000000}"/>
    <cellStyle name="Izračun 2" xfId="35" xr:uid="{00000000-0005-0000-0000-000023000000}"/>
    <cellStyle name="Loše 2" xfId="36" xr:uid="{00000000-0005-0000-0000-000024000000}"/>
    <cellStyle name="Naslov 1 2" xfId="37" xr:uid="{00000000-0005-0000-0000-000025000000}"/>
    <cellStyle name="Naslov 2 2" xfId="38" xr:uid="{00000000-0005-0000-0000-000026000000}"/>
    <cellStyle name="Naslov 3 2" xfId="39" xr:uid="{00000000-0005-0000-0000-000027000000}"/>
    <cellStyle name="Naslov 4 2" xfId="40" xr:uid="{00000000-0005-0000-0000-000028000000}"/>
    <cellStyle name="Neutralno 2" xfId="41" xr:uid="{00000000-0005-0000-0000-000029000000}"/>
    <cellStyle name="Normal 2" xfId="42" xr:uid="{00000000-0005-0000-0000-00002B000000}"/>
    <cellStyle name="Normal 2 2" xfId="43" xr:uid="{00000000-0005-0000-0000-00002C000000}"/>
    <cellStyle name="Normal 3" xfId="44" xr:uid="{00000000-0005-0000-0000-00002D000000}"/>
    <cellStyle name="Normal_Sheet1" xfId="45" xr:uid="{00000000-0005-0000-0000-00002E000000}"/>
    <cellStyle name="Normalno" xfId="0" builtinId="0"/>
    <cellStyle name="Normalno 2" xfId="46" xr:uid="{00000000-0005-0000-0000-00002F000000}"/>
    <cellStyle name="Normalno 3" xfId="95" xr:uid="{00000000-0005-0000-0000-000060000000}"/>
    <cellStyle name="Obično_GFI-POD ver. 1.0.5" xfId="47" xr:uid="{00000000-0005-0000-0000-000030000000}"/>
    <cellStyle name="Povezana ćelija 2" xfId="48" xr:uid="{00000000-0005-0000-0000-000031000000}"/>
    <cellStyle name="Provjera ćelije 2" xfId="49" xr:uid="{00000000-0005-0000-0000-000032000000}"/>
    <cellStyle name="SAPBEXaggData" xfId="50" xr:uid="{00000000-0005-0000-0000-000033000000}"/>
    <cellStyle name="SAPBEXaggDataEmph" xfId="51" xr:uid="{00000000-0005-0000-0000-000034000000}"/>
    <cellStyle name="SAPBEXaggItem" xfId="52" xr:uid="{00000000-0005-0000-0000-000035000000}"/>
    <cellStyle name="SAPBEXaggItemX" xfId="53" xr:uid="{00000000-0005-0000-0000-000036000000}"/>
    <cellStyle name="SAPBEXchaText" xfId="54" xr:uid="{00000000-0005-0000-0000-000037000000}"/>
    <cellStyle name="SAPBEXexcBad7" xfId="55" xr:uid="{00000000-0005-0000-0000-000038000000}"/>
    <cellStyle name="SAPBEXexcBad8" xfId="56" xr:uid="{00000000-0005-0000-0000-000039000000}"/>
    <cellStyle name="SAPBEXexcBad9" xfId="57" xr:uid="{00000000-0005-0000-0000-00003A000000}"/>
    <cellStyle name="SAPBEXexcCritical4" xfId="58" xr:uid="{00000000-0005-0000-0000-00003B000000}"/>
    <cellStyle name="SAPBEXexcCritical5" xfId="59" xr:uid="{00000000-0005-0000-0000-00003C000000}"/>
    <cellStyle name="SAPBEXexcCritical6" xfId="60" xr:uid="{00000000-0005-0000-0000-00003D000000}"/>
    <cellStyle name="SAPBEXexcGood1" xfId="61" xr:uid="{00000000-0005-0000-0000-00003E000000}"/>
    <cellStyle name="SAPBEXexcGood2" xfId="62" xr:uid="{00000000-0005-0000-0000-00003F000000}"/>
    <cellStyle name="SAPBEXexcGood3" xfId="63" xr:uid="{00000000-0005-0000-0000-000040000000}"/>
    <cellStyle name="SAPBEXfilterDrill" xfId="64" xr:uid="{00000000-0005-0000-0000-000041000000}"/>
    <cellStyle name="SAPBEXfilterItem" xfId="65" xr:uid="{00000000-0005-0000-0000-000042000000}"/>
    <cellStyle name="SAPBEXfilterText" xfId="66" xr:uid="{00000000-0005-0000-0000-000043000000}"/>
    <cellStyle name="SAPBEXformats" xfId="67" xr:uid="{00000000-0005-0000-0000-000044000000}"/>
    <cellStyle name="SAPBEXheaderItem" xfId="68" xr:uid="{00000000-0005-0000-0000-000045000000}"/>
    <cellStyle name="SAPBEXheaderText" xfId="69" xr:uid="{00000000-0005-0000-0000-000046000000}"/>
    <cellStyle name="SAPBEXHLevel0" xfId="70" xr:uid="{00000000-0005-0000-0000-000047000000}"/>
    <cellStyle name="SAPBEXHLevel0X" xfId="71" xr:uid="{00000000-0005-0000-0000-000048000000}"/>
    <cellStyle name="SAPBEXHLevel1" xfId="72" xr:uid="{00000000-0005-0000-0000-000049000000}"/>
    <cellStyle name="SAPBEXHLevel1X" xfId="73" xr:uid="{00000000-0005-0000-0000-00004A000000}"/>
    <cellStyle name="SAPBEXHLevel2" xfId="74" xr:uid="{00000000-0005-0000-0000-00004B000000}"/>
    <cellStyle name="SAPBEXHLevel2X" xfId="75" xr:uid="{00000000-0005-0000-0000-00004C000000}"/>
    <cellStyle name="SAPBEXHLevel3" xfId="76" xr:uid="{00000000-0005-0000-0000-00004D000000}"/>
    <cellStyle name="SAPBEXHLevel3X" xfId="77" xr:uid="{00000000-0005-0000-0000-00004E000000}"/>
    <cellStyle name="SAPBEXinputData" xfId="78" xr:uid="{00000000-0005-0000-0000-00004F000000}"/>
    <cellStyle name="SAPBEXItemHeader" xfId="79" xr:uid="{00000000-0005-0000-0000-000050000000}"/>
    <cellStyle name="SAPBEXresData" xfId="80" xr:uid="{00000000-0005-0000-0000-000051000000}"/>
    <cellStyle name="SAPBEXresDataEmph" xfId="81" xr:uid="{00000000-0005-0000-0000-000052000000}"/>
    <cellStyle name="SAPBEXresItem" xfId="82" xr:uid="{00000000-0005-0000-0000-000053000000}"/>
    <cellStyle name="SAPBEXresItemX" xfId="83" xr:uid="{00000000-0005-0000-0000-000054000000}"/>
    <cellStyle name="SAPBEXstdData" xfId="84" xr:uid="{00000000-0005-0000-0000-000055000000}"/>
    <cellStyle name="SAPBEXstdDataEmph" xfId="85" xr:uid="{00000000-0005-0000-0000-000056000000}"/>
    <cellStyle name="SAPBEXstdItem" xfId="86" xr:uid="{00000000-0005-0000-0000-000057000000}"/>
    <cellStyle name="SAPBEXstdItemX" xfId="87" xr:uid="{00000000-0005-0000-0000-000058000000}"/>
    <cellStyle name="SAPBEXtitle" xfId="88" xr:uid="{00000000-0005-0000-0000-000059000000}"/>
    <cellStyle name="SAPBEXunassignedItem" xfId="89" xr:uid="{00000000-0005-0000-0000-00005A000000}"/>
    <cellStyle name="SAPBEXundefined" xfId="90" xr:uid="{00000000-0005-0000-0000-00005B000000}"/>
    <cellStyle name="Sheet Title" xfId="91" xr:uid="{00000000-0005-0000-0000-00005C000000}"/>
    <cellStyle name="Tekst upozorenja 2" xfId="92" xr:uid="{00000000-0005-0000-0000-00005D000000}"/>
    <cellStyle name="Ukupni zbroj 2" xfId="93" xr:uid="{00000000-0005-0000-0000-00005E000000}"/>
    <cellStyle name="Unos 2" xfId="94" xr:uid="{00000000-0005-0000-0000-00005F000000}"/>
  </cellStyles>
  <dxfs count="12">
    <dxf>
      <fill>
        <patternFill patternType="solid">
          <fgColor rgb="FFFF0000"/>
          <bgColor rgb="FFFF0000"/>
        </patternFill>
      </fill>
    </dxf>
    <dxf>
      <numFmt numFmtId="4" formatCode="#,##0.00"/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numFmt numFmtId="4" formatCode="#,##0.00"/>
      <fill>
        <patternFill patternType="solid">
          <fgColor rgb="FFFF0000"/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0000FF"/>
      <color rgb="FFFF99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85"/>
  <sheetViews>
    <sheetView showGridLines="0" zoomScale="85" zoomScaleNormal="85" workbookViewId="0">
      <pane ySplit="1" topLeftCell="A2" activePane="bottomLeft" state="frozenSplit"/>
      <selection activeCell="G1179" sqref="G1179 G1179"/>
      <selection pane="bottomLeft"/>
    </sheetView>
  </sheetViews>
  <sheetFormatPr defaultColWidth="23" defaultRowHeight="15" customHeight="1" x14ac:dyDescent="0.2"/>
  <cols>
    <col min="1" max="1" width="5.140625" style="1" customWidth="1"/>
    <col min="2" max="2" width="8.42578125" style="1" customWidth="1"/>
    <col min="3" max="12" width="17.5703125" style="1" customWidth="1"/>
    <col min="13" max="26" width="8" style="1" customWidth="1"/>
  </cols>
  <sheetData>
    <row r="1" spans="1:26" ht="12.75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8" t="s">
        <v>10</v>
      </c>
      <c r="L1" s="8" t="s">
        <v>11</v>
      </c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2.75" customHeight="1" x14ac:dyDescent="0.2">
      <c r="A2" s="9">
        <v>151</v>
      </c>
      <c r="B2" s="10">
        <v>1</v>
      </c>
      <c r="C2" s="10">
        <f>'PR-RAS'!D6</f>
        <v>523180.54000000004</v>
      </c>
      <c r="D2" s="10">
        <f>'PR-RAS'!E6</f>
        <v>626351.98</v>
      </c>
      <c r="E2" s="10">
        <v>0</v>
      </c>
      <c r="F2" s="10">
        <v>0</v>
      </c>
      <c r="G2" s="11">
        <f t="shared" ref="G2:G65" si="0">(B2/1000)*(C2*1+D2*2)</f>
        <v>1775.8845000000001</v>
      </c>
      <c r="H2" s="11">
        <f t="shared" ref="H2:H65" si="1">ABS(C2-ROUND(C2,0))+ABS(D2-ROUND(D2,0))</f>
        <v>0.47999999998137355</v>
      </c>
      <c r="I2" s="12">
        <v>0</v>
      </c>
      <c r="J2" s="7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2.75" customHeight="1" x14ac:dyDescent="0.2">
      <c r="A3" s="13">
        <v>151</v>
      </c>
      <c r="B3" s="5">
        <v>2</v>
      </c>
      <c r="C3" s="5">
        <f>'PR-RAS'!D7</f>
        <v>0</v>
      </c>
      <c r="D3" s="5">
        <f>'PR-RAS'!E7</f>
        <v>0</v>
      </c>
      <c r="E3" s="5">
        <v>0</v>
      </c>
      <c r="F3" s="5">
        <v>0</v>
      </c>
      <c r="G3" s="6">
        <f t="shared" si="0"/>
        <v>0</v>
      </c>
      <c r="H3" s="6">
        <f t="shared" si="1"/>
        <v>0</v>
      </c>
      <c r="I3" s="14">
        <v>0</v>
      </c>
      <c r="J3" s="7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2.75" customHeight="1" x14ac:dyDescent="0.2">
      <c r="A4" s="13">
        <v>151</v>
      </c>
      <c r="B4" s="5">
        <v>3</v>
      </c>
      <c r="C4" s="5">
        <f>'PR-RAS'!D8</f>
        <v>0</v>
      </c>
      <c r="D4" s="5">
        <f>'PR-RAS'!E8</f>
        <v>0</v>
      </c>
      <c r="E4" s="5">
        <v>0</v>
      </c>
      <c r="F4" s="5">
        <v>0</v>
      </c>
      <c r="G4" s="6">
        <f t="shared" si="0"/>
        <v>0</v>
      </c>
      <c r="H4" s="6">
        <f t="shared" si="1"/>
        <v>0</v>
      </c>
      <c r="I4" s="14">
        <v>0</v>
      </c>
      <c r="J4" s="7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2.75" customHeight="1" x14ac:dyDescent="0.2">
      <c r="A5" s="13">
        <v>151</v>
      </c>
      <c r="B5" s="5">
        <v>4</v>
      </c>
      <c r="C5" s="5">
        <f>'PR-RAS'!D9</f>
        <v>0</v>
      </c>
      <c r="D5" s="5">
        <f>'PR-RAS'!E9</f>
        <v>0</v>
      </c>
      <c r="E5" s="5">
        <v>0</v>
      </c>
      <c r="F5" s="5">
        <v>0</v>
      </c>
      <c r="G5" s="6">
        <f t="shared" si="0"/>
        <v>0</v>
      </c>
      <c r="H5" s="6">
        <f t="shared" si="1"/>
        <v>0</v>
      </c>
      <c r="I5" s="14">
        <v>0</v>
      </c>
      <c r="J5" s="7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2.75" customHeight="1" x14ac:dyDescent="0.2">
      <c r="A6" s="13">
        <v>151</v>
      </c>
      <c r="B6" s="5">
        <v>5</v>
      </c>
      <c r="C6" s="5">
        <f>'PR-RAS'!D10</f>
        <v>0</v>
      </c>
      <c r="D6" s="5">
        <f>'PR-RAS'!E10</f>
        <v>0</v>
      </c>
      <c r="E6" s="5">
        <v>0</v>
      </c>
      <c r="F6" s="5">
        <v>0</v>
      </c>
      <c r="G6" s="6">
        <f t="shared" si="0"/>
        <v>0</v>
      </c>
      <c r="H6" s="6">
        <f t="shared" si="1"/>
        <v>0</v>
      </c>
      <c r="I6" s="14">
        <v>0</v>
      </c>
      <c r="J6" s="7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2.75" customHeight="1" x14ac:dyDescent="0.2">
      <c r="A7" s="13">
        <v>151</v>
      </c>
      <c r="B7" s="5">
        <v>6</v>
      </c>
      <c r="C7" s="5">
        <f>'PR-RAS'!D11</f>
        <v>0</v>
      </c>
      <c r="D7" s="5">
        <f>'PR-RAS'!E11</f>
        <v>0</v>
      </c>
      <c r="E7" s="5">
        <v>0</v>
      </c>
      <c r="F7" s="5">
        <v>0</v>
      </c>
      <c r="G7" s="6">
        <f t="shared" si="0"/>
        <v>0</v>
      </c>
      <c r="H7" s="6">
        <f t="shared" si="1"/>
        <v>0</v>
      </c>
      <c r="I7" s="14">
        <v>0</v>
      </c>
      <c r="J7" s="7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2.75" customHeight="1" x14ac:dyDescent="0.2">
      <c r="A8" s="13">
        <v>151</v>
      </c>
      <c r="B8" s="5">
        <v>7</v>
      </c>
      <c r="C8" s="5">
        <f>'PR-RAS'!D12</f>
        <v>0</v>
      </c>
      <c r="D8" s="5">
        <f>'PR-RAS'!E12</f>
        <v>0</v>
      </c>
      <c r="E8" s="5">
        <v>0</v>
      </c>
      <c r="F8" s="5">
        <v>0</v>
      </c>
      <c r="G8" s="6">
        <f t="shared" si="0"/>
        <v>0</v>
      </c>
      <c r="H8" s="6">
        <f t="shared" si="1"/>
        <v>0</v>
      </c>
      <c r="I8" s="14">
        <v>0</v>
      </c>
      <c r="J8" s="7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2.75" customHeight="1" x14ac:dyDescent="0.2">
      <c r="A9" s="13">
        <v>151</v>
      </c>
      <c r="B9" s="5">
        <v>8</v>
      </c>
      <c r="C9" s="5">
        <f>'PR-RAS'!D13</f>
        <v>0</v>
      </c>
      <c r="D9" s="5">
        <f>'PR-RAS'!E13</f>
        <v>0</v>
      </c>
      <c r="E9" s="5">
        <v>0</v>
      </c>
      <c r="F9" s="5">
        <v>0</v>
      </c>
      <c r="G9" s="6">
        <f t="shared" si="0"/>
        <v>0</v>
      </c>
      <c r="H9" s="6">
        <f t="shared" si="1"/>
        <v>0</v>
      </c>
      <c r="I9" s="14">
        <v>0</v>
      </c>
      <c r="J9" s="7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2.75" customHeight="1" x14ac:dyDescent="0.2">
      <c r="A10" s="13">
        <v>151</v>
      </c>
      <c r="B10" s="5">
        <v>9</v>
      </c>
      <c r="C10" s="5">
        <f>'PR-RAS'!D14</f>
        <v>0</v>
      </c>
      <c r="D10" s="5">
        <f>'PR-RAS'!E14</f>
        <v>0</v>
      </c>
      <c r="E10" s="5">
        <v>0</v>
      </c>
      <c r="F10" s="5">
        <v>0</v>
      </c>
      <c r="G10" s="6">
        <f t="shared" si="0"/>
        <v>0</v>
      </c>
      <c r="H10" s="6">
        <f t="shared" si="1"/>
        <v>0</v>
      </c>
      <c r="I10" s="14">
        <v>0</v>
      </c>
      <c r="J10" s="7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2.75" customHeight="1" x14ac:dyDescent="0.2">
      <c r="A11" s="13">
        <v>151</v>
      </c>
      <c r="B11" s="5">
        <v>10</v>
      </c>
      <c r="C11" s="5">
        <f>'PR-RAS'!D15</f>
        <v>0</v>
      </c>
      <c r="D11" s="5">
        <f>'PR-RAS'!E15</f>
        <v>0</v>
      </c>
      <c r="E11" s="5">
        <v>0</v>
      </c>
      <c r="F11" s="5">
        <v>0</v>
      </c>
      <c r="G11" s="6">
        <f t="shared" si="0"/>
        <v>0</v>
      </c>
      <c r="H11" s="6">
        <f t="shared" si="1"/>
        <v>0</v>
      </c>
      <c r="I11" s="14">
        <v>0</v>
      </c>
      <c r="J11" s="7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2.75" customHeight="1" x14ac:dyDescent="0.2">
      <c r="A12" s="13">
        <v>151</v>
      </c>
      <c r="B12" s="5">
        <v>11</v>
      </c>
      <c r="C12" s="5">
        <f>'PR-RAS'!D16</f>
        <v>0</v>
      </c>
      <c r="D12" s="5">
        <f>'PR-RAS'!E16</f>
        <v>0</v>
      </c>
      <c r="E12" s="5">
        <v>0</v>
      </c>
      <c r="F12" s="5">
        <v>0</v>
      </c>
      <c r="G12" s="6">
        <f t="shared" si="0"/>
        <v>0</v>
      </c>
      <c r="H12" s="6">
        <f t="shared" si="1"/>
        <v>0</v>
      </c>
      <c r="I12" s="14">
        <v>0</v>
      </c>
      <c r="J12" s="7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2.75" customHeight="1" x14ac:dyDescent="0.2">
      <c r="A13" s="13">
        <v>151</v>
      </c>
      <c r="B13" s="5">
        <v>12</v>
      </c>
      <c r="C13" s="5">
        <f>'PR-RAS'!D17</f>
        <v>0</v>
      </c>
      <c r="D13" s="5">
        <f>'PR-RAS'!E17</f>
        <v>0</v>
      </c>
      <c r="E13" s="5">
        <v>0</v>
      </c>
      <c r="F13" s="5">
        <v>0</v>
      </c>
      <c r="G13" s="6">
        <f t="shared" si="0"/>
        <v>0</v>
      </c>
      <c r="H13" s="6">
        <f t="shared" si="1"/>
        <v>0</v>
      </c>
      <c r="I13" s="14">
        <v>0</v>
      </c>
      <c r="J13" s="7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2.75" customHeight="1" x14ac:dyDescent="0.2">
      <c r="A14" s="13">
        <v>151</v>
      </c>
      <c r="B14" s="5">
        <v>13</v>
      </c>
      <c r="C14" s="5">
        <f>'PR-RAS'!D18</f>
        <v>0</v>
      </c>
      <c r="D14" s="5">
        <f>'PR-RAS'!E18</f>
        <v>0</v>
      </c>
      <c r="E14" s="5">
        <v>0</v>
      </c>
      <c r="F14" s="5">
        <v>0</v>
      </c>
      <c r="G14" s="6">
        <f t="shared" si="0"/>
        <v>0</v>
      </c>
      <c r="H14" s="6">
        <f t="shared" si="1"/>
        <v>0</v>
      </c>
      <c r="I14" s="14">
        <v>0</v>
      </c>
      <c r="J14" s="7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2.75" customHeight="1" x14ac:dyDescent="0.2">
      <c r="A15" s="13">
        <v>151</v>
      </c>
      <c r="B15" s="5">
        <v>14</v>
      </c>
      <c r="C15" s="5">
        <f>'PR-RAS'!D19</f>
        <v>0</v>
      </c>
      <c r="D15" s="5">
        <f>'PR-RAS'!E19</f>
        <v>0</v>
      </c>
      <c r="E15" s="5">
        <v>0</v>
      </c>
      <c r="F15" s="5">
        <v>0</v>
      </c>
      <c r="G15" s="6">
        <f t="shared" si="0"/>
        <v>0</v>
      </c>
      <c r="H15" s="6">
        <f t="shared" si="1"/>
        <v>0</v>
      </c>
      <c r="I15" s="14">
        <v>0</v>
      </c>
      <c r="J15" s="7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2.75" customHeight="1" x14ac:dyDescent="0.2">
      <c r="A16" s="13">
        <v>151</v>
      </c>
      <c r="B16" s="5">
        <v>15</v>
      </c>
      <c r="C16" s="5">
        <f>'PR-RAS'!D20</f>
        <v>0</v>
      </c>
      <c r="D16" s="5">
        <f>'PR-RAS'!E20</f>
        <v>0</v>
      </c>
      <c r="E16" s="5">
        <v>0</v>
      </c>
      <c r="F16" s="5">
        <v>0</v>
      </c>
      <c r="G16" s="6">
        <f t="shared" si="0"/>
        <v>0</v>
      </c>
      <c r="H16" s="6">
        <f t="shared" si="1"/>
        <v>0</v>
      </c>
      <c r="I16" s="14">
        <v>0</v>
      </c>
      <c r="J16" s="7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2.75" customHeight="1" x14ac:dyDescent="0.2">
      <c r="A17" s="13">
        <v>151</v>
      </c>
      <c r="B17" s="5">
        <v>16</v>
      </c>
      <c r="C17" s="5">
        <f>'PR-RAS'!D21</f>
        <v>0</v>
      </c>
      <c r="D17" s="5">
        <f>'PR-RAS'!E21</f>
        <v>0</v>
      </c>
      <c r="E17" s="5">
        <v>0</v>
      </c>
      <c r="F17" s="5">
        <v>0</v>
      </c>
      <c r="G17" s="6">
        <f t="shared" si="0"/>
        <v>0</v>
      </c>
      <c r="H17" s="6">
        <f t="shared" si="1"/>
        <v>0</v>
      </c>
      <c r="I17" s="14">
        <v>0</v>
      </c>
      <c r="J17" s="7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2.75" customHeight="1" x14ac:dyDescent="0.2">
      <c r="A18" s="13">
        <v>151</v>
      </c>
      <c r="B18" s="5">
        <v>17</v>
      </c>
      <c r="C18" s="5">
        <f>'PR-RAS'!D22</f>
        <v>0</v>
      </c>
      <c r="D18" s="5">
        <f>'PR-RAS'!E22</f>
        <v>0</v>
      </c>
      <c r="E18" s="5">
        <v>0</v>
      </c>
      <c r="F18" s="5">
        <v>0</v>
      </c>
      <c r="G18" s="6">
        <f t="shared" si="0"/>
        <v>0</v>
      </c>
      <c r="H18" s="6">
        <f t="shared" si="1"/>
        <v>0</v>
      </c>
      <c r="I18" s="14">
        <v>0</v>
      </c>
      <c r="J18" s="7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2.75" customHeight="1" x14ac:dyDescent="0.2">
      <c r="A19" s="13">
        <v>151</v>
      </c>
      <c r="B19" s="5">
        <v>18</v>
      </c>
      <c r="C19" s="5">
        <f>'PR-RAS'!D23</f>
        <v>0</v>
      </c>
      <c r="D19" s="5">
        <f>'PR-RAS'!E23</f>
        <v>0</v>
      </c>
      <c r="E19" s="5">
        <v>0</v>
      </c>
      <c r="F19" s="5">
        <v>0</v>
      </c>
      <c r="G19" s="6">
        <f t="shared" si="0"/>
        <v>0</v>
      </c>
      <c r="H19" s="6">
        <f t="shared" si="1"/>
        <v>0</v>
      </c>
      <c r="I19" s="14">
        <v>0</v>
      </c>
      <c r="J19" s="7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2.75" customHeight="1" x14ac:dyDescent="0.2">
      <c r="A20" s="13">
        <v>151</v>
      </c>
      <c r="B20" s="5">
        <v>19</v>
      </c>
      <c r="C20" s="5">
        <f>'PR-RAS'!D24</f>
        <v>0</v>
      </c>
      <c r="D20" s="5">
        <f>'PR-RAS'!E24</f>
        <v>0</v>
      </c>
      <c r="E20" s="5">
        <v>0</v>
      </c>
      <c r="F20" s="5">
        <v>0</v>
      </c>
      <c r="G20" s="6">
        <f t="shared" si="0"/>
        <v>0</v>
      </c>
      <c r="H20" s="6">
        <f t="shared" si="1"/>
        <v>0</v>
      </c>
      <c r="I20" s="14">
        <v>0</v>
      </c>
      <c r="J20" s="7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2.75" customHeight="1" x14ac:dyDescent="0.2">
      <c r="A21" s="13">
        <v>151</v>
      </c>
      <c r="B21" s="5">
        <v>20</v>
      </c>
      <c r="C21" s="5">
        <f>'PR-RAS'!D25</f>
        <v>0</v>
      </c>
      <c r="D21" s="5">
        <f>'PR-RAS'!E25</f>
        <v>0</v>
      </c>
      <c r="E21" s="5">
        <v>0</v>
      </c>
      <c r="F21" s="5">
        <v>0</v>
      </c>
      <c r="G21" s="6">
        <f t="shared" si="0"/>
        <v>0</v>
      </c>
      <c r="H21" s="6">
        <f t="shared" si="1"/>
        <v>0</v>
      </c>
      <c r="I21" s="14">
        <v>0</v>
      </c>
      <c r="J21" s="7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2.75" customHeight="1" x14ac:dyDescent="0.2">
      <c r="A22" s="13">
        <v>151</v>
      </c>
      <c r="B22" s="5">
        <v>21</v>
      </c>
      <c r="C22" s="5">
        <f>'PR-RAS'!D26</f>
        <v>0</v>
      </c>
      <c r="D22" s="5">
        <f>'PR-RAS'!E26</f>
        <v>0</v>
      </c>
      <c r="E22" s="5">
        <v>0</v>
      </c>
      <c r="F22" s="5">
        <v>0</v>
      </c>
      <c r="G22" s="6">
        <f t="shared" si="0"/>
        <v>0</v>
      </c>
      <c r="H22" s="6">
        <f t="shared" si="1"/>
        <v>0</v>
      </c>
      <c r="I22" s="14">
        <v>0</v>
      </c>
      <c r="J22" s="7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2.75" customHeight="1" x14ac:dyDescent="0.2">
      <c r="A23" s="13">
        <v>151</v>
      </c>
      <c r="B23" s="5">
        <v>22</v>
      </c>
      <c r="C23" s="5">
        <f>'PR-RAS'!D27</f>
        <v>0</v>
      </c>
      <c r="D23" s="5">
        <f>'PR-RAS'!E27</f>
        <v>0</v>
      </c>
      <c r="E23" s="5">
        <v>0</v>
      </c>
      <c r="F23" s="5">
        <v>0</v>
      </c>
      <c r="G23" s="6">
        <f t="shared" si="0"/>
        <v>0</v>
      </c>
      <c r="H23" s="6">
        <f t="shared" si="1"/>
        <v>0</v>
      </c>
      <c r="I23" s="14">
        <v>0</v>
      </c>
      <c r="J23" s="7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2.75" customHeight="1" x14ac:dyDescent="0.2">
      <c r="A24" s="13">
        <v>151</v>
      </c>
      <c r="B24" s="5">
        <v>23</v>
      </c>
      <c r="C24" s="5">
        <f>'PR-RAS'!D28</f>
        <v>0</v>
      </c>
      <c r="D24" s="5">
        <f>'PR-RAS'!E28</f>
        <v>0</v>
      </c>
      <c r="E24" s="5">
        <v>0</v>
      </c>
      <c r="F24" s="5">
        <v>0</v>
      </c>
      <c r="G24" s="6">
        <f t="shared" si="0"/>
        <v>0</v>
      </c>
      <c r="H24" s="6">
        <f t="shared" si="1"/>
        <v>0</v>
      </c>
      <c r="I24" s="14">
        <v>0</v>
      </c>
      <c r="J24" s="7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2.75" customHeight="1" x14ac:dyDescent="0.2">
      <c r="A25" s="13">
        <v>151</v>
      </c>
      <c r="B25" s="5">
        <v>24</v>
      </c>
      <c r="C25" s="5">
        <f>'PR-RAS'!D29</f>
        <v>0</v>
      </c>
      <c r="D25" s="5">
        <f>'PR-RAS'!E29</f>
        <v>0</v>
      </c>
      <c r="E25" s="5">
        <v>0</v>
      </c>
      <c r="F25" s="5">
        <v>0</v>
      </c>
      <c r="G25" s="6">
        <f t="shared" si="0"/>
        <v>0</v>
      </c>
      <c r="H25" s="6">
        <f t="shared" si="1"/>
        <v>0</v>
      </c>
      <c r="I25" s="14">
        <v>0</v>
      </c>
      <c r="J25" s="7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2.75" customHeight="1" x14ac:dyDescent="0.2">
      <c r="A26" s="13">
        <v>151</v>
      </c>
      <c r="B26" s="5">
        <v>25</v>
      </c>
      <c r="C26" s="5">
        <f>'PR-RAS'!D30</f>
        <v>0</v>
      </c>
      <c r="D26" s="5">
        <f>'PR-RAS'!E30</f>
        <v>0</v>
      </c>
      <c r="E26" s="5">
        <v>0</v>
      </c>
      <c r="F26" s="5">
        <v>0</v>
      </c>
      <c r="G26" s="6">
        <f t="shared" si="0"/>
        <v>0</v>
      </c>
      <c r="H26" s="6">
        <f t="shared" si="1"/>
        <v>0</v>
      </c>
      <c r="I26" s="14">
        <v>0</v>
      </c>
      <c r="J26" s="7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2.75" customHeight="1" x14ac:dyDescent="0.2">
      <c r="A27" s="13">
        <v>151</v>
      </c>
      <c r="B27" s="5">
        <v>26</v>
      </c>
      <c r="C27" s="5">
        <f>'PR-RAS'!D31</f>
        <v>0</v>
      </c>
      <c r="D27" s="5">
        <f>'PR-RAS'!E31</f>
        <v>0</v>
      </c>
      <c r="E27" s="5">
        <v>0</v>
      </c>
      <c r="F27" s="5">
        <v>0</v>
      </c>
      <c r="G27" s="6">
        <f t="shared" si="0"/>
        <v>0</v>
      </c>
      <c r="H27" s="6">
        <f t="shared" si="1"/>
        <v>0</v>
      </c>
      <c r="I27" s="14">
        <v>0</v>
      </c>
      <c r="J27" s="7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2.75" customHeight="1" x14ac:dyDescent="0.2">
      <c r="A28" s="13">
        <v>151</v>
      </c>
      <c r="B28" s="5">
        <v>27</v>
      </c>
      <c r="C28" s="5">
        <f>'PR-RAS'!D32</f>
        <v>0</v>
      </c>
      <c r="D28" s="5">
        <f>'PR-RAS'!E32</f>
        <v>0</v>
      </c>
      <c r="E28" s="5">
        <v>0</v>
      </c>
      <c r="F28" s="5">
        <v>0</v>
      </c>
      <c r="G28" s="6">
        <f t="shared" si="0"/>
        <v>0</v>
      </c>
      <c r="H28" s="6">
        <f t="shared" si="1"/>
        <v>0</v>
      </c>
      <c r="I28" s="14">
        <v>0</v>
      </c>
      <c r="J28" s="7"/>
      <c r="K28" s="8"/>
      <c r="L28" s="6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2.75" customHeight="1" x14ac:dyDescent="0.2">
      <c r="A29" s="13">
        <v>151</v>
      </c>
      <c r="B29" s="5">
        <v>28</v>
      </c>
      <c r="C29" s="5">
        <f>'PR-RAS'!D33</f>
        <v>0</v>
      </c>
      <c r="D29" s="5">
        <f>'PR-RAS'!E33</f>
        <v>0</v>
      </c>
      <c r="E29" s="5">
        <v>0</v>
      </c>
      <c r="F29" s="5">
        <v>0</v>
      </c>
      <c r="G29" s="6">
        <f t="shared" si="0"/>
        <v>0</v>
      </c>
      <c r="H29" s="6">
        <f t="shared" si="1"/>
        <v>0</v>
      </c>
      <c r="I29" s="14">
        <v>0</v>
      </c>
      <c r="J29" s="7"/>
      <c r="K29" s="8"/>
      <c r="L29" s="6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2.75" customHeight="1" x14ac:dyDescent="0.2">
      <c r="A30" s="13">
        <v>151</v>
      </c>
      <c r="B30" s="5">
        <v>29</v>
      </c>
      <c r="C30" s="5">
        <f>'PR-RAS'!D34</f>
        <v>0</v>
      </c>
      <c r="D30" s="5">
        <f>'PR-RAS'!E34</f>
        <v>0</v>
      </c>
      <c r="E30" s="5">
        <v>0</v>
      </c>
      <c r="F30" s="5">
        <v>0</v>
      </c>
      <c r="G30" s="6">
        <f t="shared" si="0"/>
        <v>0</v>
      </c>
      <c r="H30" s="6">
        <f t="shared" si="1"/>
        <v>0</v>
      </c>
      <c r="I30" s="14">
        <v>0</v>
      </c>
      <c r="J30" s="7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2.75" customHeight="1" x14ac:dyDescent="0.2">
      <c r="A31" s="13">
        <v>151</v>
      </c>
      <c r="B31" s="5">
        <v>30</v>
      </c>
      <c r="C31" s="5">
        <f>'PR-RAS'!D35</f>
        <v>0</v>
      </c>
      <c r="D31" s="5">
        <f>'PR-RAS'!E35</f>
        <v>0</v>
      </c>
      <c r="E31" s="5">
        <v>0</v>
      </c>
      <c r="F31" s="5">
        <v>0</v>
      </c>
      <c r="G31" s="6">
        <f t="shared" si="0"/>
        <v>0</v>
      </c>
      <c r="H31" s="6">
        <f t="shared" si="1"/>
        <v>0</v>
      </c>
      <c r="I31" s="14">
        <v>0</v>
      </c>
      <c r="J31" s="7"/>
      <c r="K31" s="7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2.75" customHeight="1" x14ac:dyDescent="0.2">
      <c r="A32" s="13">
        <v>151</v>
      </c>
      <c r="B32" s="5">
        <v>31</v>
      </c>
      <c r="C32" s="5">
        <f>'PR-RAS'!D36</f>
        <v>0</v>
      </c>
      <c r="D32" s="5">
        <f>'PR-RAS'!E36</f>
        <v>0</v>
      </c>
      <c r="E32" s="5">
        <v>0</v>
      </c>
      <c r="F32" s="5">
        <v>0</v>
      </c>
      <c r="G32" s="6">
        <f t="shared" si="0"/>
        <v>0</v>
      </c>
      <c r="H32" s="6">
        <f t="shared" si="1"/>
        <v>0</v>
      </c>
      <c r="I32" s="14">
        <v>0</v>
      </c>
      <c r="J32" s="7"/>
      <c r="K32" s="8"/>
      <c r="L32" s="15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2.75" customHeight="1" x14ac:dyDescent="0.2">
      <c r="A33" s="13">
        <v>151</v>
      </c>
      <c r="B33" s="5">
        <v>32</v>
      </c>
      <c r="C33" s="5">
        <f>'PR-RAS'!D37</f>
        <v>0</v>
      </c>
      <c r="D33" s="5">
        <f>'PR-RAS'!E37</f>
        <v>0</v>
      </c>
      <c r="E33" s="5">
        <v>0</v>
      </c>
      <c r="F33" s="5">
        <v>0</v>
      </c>
      <c r="G33" s="6">
        <f t="shared" si="0"/>
        <v>0</v>
      </c>
      <c r="H33" s="6">
        <f t="shared" si="1"/>
        <v>0</v>
      </c>
      <c r="I33" s="14">
        <v>0</v>
      </c>
      <c r="J33" s="7"/>
      <c r="K33" s="8"/>
      <c r="L33" s="15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2.75" customHeight="1" x14ac:dyDescent="0.2">
      <c r="A34" s="13">
        <v>151</v>
      </c>
      <c r="B34" s="5">
        <v>33</v>
      </c>
      <c r="C34" s="5">
        <f>'PR-RAS'!D38</f>
        <v>0</v>
      </c>
      <c r="D34" s="5">
        <f>'PR-RAS'!E38</f>
        <v>0</v>
      </c>
      <c r="E34" s="5">
        <v>0</v>
      </c>
      <c r="F34" s="5">
        <v>0</v>
      </c>
      <c r="G34" s="6">
        <f t="shared" si="0"/>
        <v>0</v>
      </c>
      <c r="H34" s="6">
        <f t="shared" si="1"/>
        <v>0</v>
      </c>
      <c r="I34" s="14">
        <v>0</v>
      </c>
      <c r="J34" s="7"/>
      <c r="K34" s="8"/>
      <c r="L34" s="15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2.75" customHeight="1" x14ac:dyDescent="0.2">
      <c r="A35" s="13">
        <v>151</v>
      </c>
      <c r="B35" s="5">
        <v>34</v>
      </c>
      <c r="C35" s="5">
        <f>'PR-RAS'!D39</f>
        <v>0</v>
      </c>
      <c r="D35" s="5">
        <f>'PR-RAS'!E39</f>
        <v>0</v>
      </c>
      <c r="E35" s="5">
        <v>0</v>
      </c>
      <c r="F35" s="5">
        <v>0</v>
      </c>
      <c r="G35" s="6">
        <f t="shared" si="0"/>
        <v>0</v>
      </c>
      <c r="H35" s="6">
        <f t="shared" si="1"/>
        <v>0</v>
      </c>
      <c r="I35" s="14">
        <v>0</v>
      </c>
      <c r="J35" s="7"/>
      <c r="K35" s="8"/>
      <c r="L35" s="15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2.75" customHeight="1" x14ac:dyDescent="0.2">
      <c r="A36" s="13">
        <v>151</v>
      </c>
      <c r="B36" s="5">
        <v>35</v>
      </c>
      <c r="C36" s="5">
        <f>'PR-RAS'!D40</f>
        <v>0</v>
      </c>
      <c r="D36" s="5">
        <f>'PR-RAS'!E40</f>
        <v>0</v>
      </c>
      <c r="E36" s="5">
        <v>0</v>
      </c>
      <c r="F36" s="5">
        <v>0</v>
      </c>
      <c r="G36" s="6">
        <f t="shared" si="0"/>
        <v>0</v>
      </c>
      <c r="H36" s="6">
        <f t="shared" si="1"/>
        <v>0</v>
      </c>
      <c r="I36" s="14">
        <v>0</v>
      </c>
      <c r="J36" s="7"/>
      <c r="K36" s="8"/>
      <c r="L36" s="15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2.75" customHeight="1" x14ac:dyDescent="0.2">
      <c r="A37" s="13">
        <v>151</v>
      </c>
      <c r="B37" s="5">
        <v>36</v>
      </c>
      <c r="C37" s="5">
        <f>'PR-RAS'!D41</f>
        <v>0</v>
      </c>
      <c r="D37" s="5">
        <f>'PR-RAS'!E41</f>
        <v>0</v>
      </c>
      <c r="E37" s="5">
        <v>0</v>
      </c>
      <c r="F37" s="5">
        <v>0</v>
      </c>
      <c r="G37" s="6">
        <f t="shared" si="0"/>
        <v>0</v>
      </c>
      <c r="H37" s="6">
        <f t="shared" si="1"/>
        <v>0</v>
      </c>
      <c r="I37" s="14">
        <v>0</v>
      </c>
      <c r="J37" s="7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2.75" customHeight="1" x14ac:dyDescent="0.2">
      <c r="A38" s="13">
        <v>151</v>
      </c>
      <c r="B38" s="5">
        <v>37</v>
      </c>
      <c r="C38" s="5">
        <f>'PR-RAS'!D42</f>
        <v>0</v>
      </c>
      <c r="D38" s="5">
        <f>'PR-RAS'!E42</f>
        <v>0</v>
      </c>
      <c r="E38" s="5">
        <v>0</v>
      </c>
      <c r="F38" s="5">
        <v>0</v>
      </c>
      <c r="G38" s="6">
        <f t="shared" si="0"/>
        <v>0</v>
      </c>
      <c r="H38" s="6">
        <f t="shared" si="1"/>
        <v>0</v>
      </c>
      <c r="I38" s="14">
        <v>0</v>
      </c>
      <c r="J38" s="7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2.75" customHeight="1" x14ac:dyDescent="0.2">
      <c r="A39" s="13">
        <v>151</v>
      </c>
      <c r="B39" s="5">
        <v>38</v>
      </c>
      <c r="C39" s="5">
        <f>'PR-RAS'!D43</f>
        <v>0</v>
      </c>
      <c r="D39" s="5">
        <f>'PR-RAS'!E43</f>
        <v>0</v>
      </c>
      <c r="E39" s="5">
        <v>0</v>
      </c>
      <c r="F39" s="5">
        <v>0</v>
      </c>
      <c r="G39" s="6">
        <f t="shared" si="0"/>
        <v>0</v>
      </c>
      <c r="H39" s="6">
        <f t="shared" si="1"/>
        <v>0</v>
      </c>
      <c r="I39" s="14">
        <v>0</v>
      </c>
      <c r="J39" s="7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2.75" customHeight="1" x14ac:dyDescent="0.2">
      <c r="A40" s="13">
        <v>151</v>
      </c>
      <c r="B40" s="5">
        <v>39</v>
      </c>
      <c r="C40" s="5">
        <f>'PR-RAS'!D44</f>
        <v>0</v>
      </c>
      <c r="D40" s="5">
        <f>'PR-RAS'!E44</f>
        <v>0</v>
      </c>
      <c r="E40" s="5">
        <v>0</v>
      </c>
      <c r="F40" s="5">
        <v>0</v>
      </c>
      <c r="G40" s="6">
        <f t="shared" si="0"/>
        <v>0</v>
      </c>
      <c r="H40" s="6">
        <f t="shared" si="1"/>
        <v>0</v>
      </c>
      <c r="I40" s="14">
        <v>0</v>
      </c>
      <c r="J40" s="7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2.75" customHeight="1" x14ac:dyDescent="0.2">
      <c r="A41" s="13">
        <v>151</v>
      </c>
      <c r="B41" s="5">
        <v>40</v>
      </c>
      <c r="C41" s="5">
        <f>'PR-RAS'!D45</f>
        <v>0</v>
      </c>
      <c r="D41" s="5">
        <f>'PR-RAS'!E45</f>
        <v>0</v>
      </c>
      <c r="E41" s="5">
        <v>0</v>
      </c>
      <c r="F41" s="5">
        <v>0</v>
      </c>
      <c r="G41" s="6">
        <f t="shared" si="0"/>
        <v>0</v>
      </c>
      <c r="H41" s="6">
        <f t="shared" si="1"/>
        <v>0</v>
      </c>
      <c r="I41" s="14">
        <v>0</v>
      </c>
      <c r="J41" s="7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2.75" customHeight="1" x14ac:dyDescent="0.2">
      <c r="A42" s="13">
        <v>151</v>
      </c>
      <c r="B42" s="5">
        <v>41</v>
      </c>
      <c r="C42" s="5">
        <f>'PR-RAS'!D46</f>
        <v>0</v>
      </c>
      <c r="D42" s="5">
        <f>'PR-RAS'!E46</f>
        <v>0</v>
      </c>
      <c r="E42" s="5">
        <v>0</v>
      </c>
      <c r="F42" s="5">
        <v>0</v>
      </c>
      <c r="G42" s="6">
        <f t="shared" si="0"/>
        <v>0</v>
      </c>
      <c r="H42" s="6">
        <f t="shared" si="1"/>
        <v>0</v>
      </c>
      <c r="I42" s="14">
        <v>0</v>
      </c>
      <c r="J42" s="7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2.75" customHeight="1" x14ac:dyDescent="0.2">
      <c r="A43" s="13">
        <v>151</v>
      </c>
      <c r="B43" s="5">
        <v>42</v>
      </c>
      <c r="C43" s="5">
        <f>'PR-RAS'!D47</f>
        <v>0</v>
      </c>
      <c r="D43" s="5">
        <f>'PR-RAS'!E47</f>
        <v>0</v>
      </c>
      <c r="E43" s="5">
        <v>0</v>
      </c>
      <c r="F43" s="5">
        <v>0</v>
      </c>
      <c r="G43" s="6">
        <f t="shared" si="0"/>
        <v>0</v>
      </c>
      <c r="H43" s="6">
        <f t="shared" si="1"/>
        <v>0</v>
      </c>
      <c r="I43" s="14">
        <v>0</v>
      </c>
      <c r="J43" s="7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2.75" customHeight="1" x14ac:dyDescent="0.2">
      <c r="A44" s="13">
        <v>151</v>
      </c>
      <c r="B44" s="5">
        <v>43</v>
      </c>
      <c r="C44" s="5">
        <f>'PR-RAS'!D48</f>
        <v>0</v>
      </c>
      <c r="D44" s="5">
        <f>'PR-RAS'!E48</f>
        <v>0</v>
      </c>
      <c r="E44" s="5">
        <v>0</v>
      </c>
      <c r="F44" s="5">
        <v>0</v>
      </c>
      <c r="G44" s="6">
        <f t="shared" si="0"/>
        <v>0</v>
      </c>
      <c r="H44" s="6">
        <f t="shared" si="1"/>
        <v>0</v>
      </c>
      <c r="I44" s="14">
        <v>0</v>
      </c>
      <c r="J44" s="7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2.75" customHeight="1" x14ac:dyDescent="0.2">
      <c r="A45" s="13">
        <v>151</v>
      </c>
      <c r="B45" s="5">
        <v>44</v>
      </c>
      <c r="C45" s="5">
        <f>'PR-RAS'!D49</f>
        <v>0</v>
      </c>
      <c r="D45" s="5">
        <f>'PR-RAS'!E49</f>
        <v>0</v>
      </c>
      <c r="E45" s="5">
        <v>0</v>
      </c>
      <c r="F45" s="5">
        <v>0</v>
      </c>
      <c r="G45" s="6">
        <f t="shared" si="0"/>
        <v>0</v>
      </c>
      <c r="H45" s="6">
        <f t="shared" si="1"/>
        <v>0</v>
      </c>
      <c r="I45" s="14">
        <v>0</v>
      </c>
      <c r="J45" s="7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2.75" customHeight="1" x14ac:dyDescent="0.2">
      <c r="A46" s="13">
        <v>151</v>
      </c>
      <c r="B46" s="5">
        <v>45</v>
      </c>
      <c r="C46" s="5">
        <f>'PR-RAS'!D50</f>
        <v>0</v>
      </c>
      <c r="D46" s="5">
        <f>'PR-RAS'!E50</f>
        <v>0</v>
      </c>
      <c r="E46" s="5">
        <v>0</v>
      </c>
      <c r="F46" s="5">
        <v>0</v>
      </c>
      <c r="G46" s="6">
        <f t="shared" si="0"/>
        <v>0</v>
      </c>
      <c r="H46" s="6">
        <f t="shared" si="1"/>
        <v>0</v>
      </c>
      <c r="I46" s="14">
        <v>0</v>
      </c>
      <c r="J46" s="7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2.75" customHeight="1" x14ac:dyDescent="0.2">
      <c r="A47" s="13">
        <v>151</v>
      </c>
      <c r="B47" s="5">
        <v>46</v>
      </c>
      <c r="C47" s="5">
        <f>'PR-RAS'!D51</f>
        <v>0</v>
      </c>
      <c r="D47" s="5">
        <f>'PR-RAS'!E51</f>
        <v>0</v>
      </c>
      <c r="E47" s="5">
        <v>0</v>
      </c>
      <c r="F47" s="5">
        <v>0</v>
      </c>
      <c r="G47" s="6">
        <f t="shared" si="0"/>
        <v>0</v>
      </c>
      <c r="H47" s="6">
        <f t="shared" si="1"/>
        <v>0</v>
      </c>
      <c r="I47" s="14">
        <v>0</v>
      </c>
      <c r="J47" s="7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2.75" customHeight="1" x14ac:dyDescent="0.2">
      <c r="A48" s="13">
        <v>151</v>
      </c>
      <c r="B48" s="5">
        <v>47</v>
      </c>
      <c r="C48" s="5">
        <f>'PR-RAS'!D52</f>
        <v>0</v>
      </c>
      <c r="D48" s="5">
        <f>'PR-RAS'!E52</f>
        <v>0</v>
      </c>
      <c r="E48" s="5">
        <v>0</v>
      </c>
      <c r="F48" s="5">
        <v>0</v>
      </c>
      <c r="G48" s="6">
        <f t="shared" si="0"/>
        <v>0</v>
      </c>
      <c r="H48" s="6">
        <f t="shared" si="1"/>
        <v>0</v>
      </c>
      <c r="I48" s="14">
        <v>0</v>
      </c>
      <c r="J48" s="7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2.75" customHeight="1" x14ac:dyDescent="0.2">
      <c r="A49" s="13">
        <v>151</v>
      </c>
      <c r="B49" s="5">
        <v>48</v>
      </c>
      <c r="C49" s="5">
        <f>'PR-RAS'!D53</f>
        <v>0</v>
      </c>
      <c r="D49" s="5">
        <f>'PR-RAS'!E53</f>
        <v>0</v>
      </c>
      <c r="E49" s="5">
        <v>0</v>
      </c>
      <c r="F49" s="5">
        <v>0</v>
      </c>
      <c r="G49" s="6">
        <f t="shared" si="0"/>
        <v>0</v>
      </c>
      <c r="H49" s="6">
        <f t="shared" si="1"/>
        <v>0</v>
      </c>
      <c r="I49" s="14">
        <v>0</v>
      </c>
      <c r="J49" s="7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2.75" customHeight="1" x14ac:dyDescent="0.2">
      <c r="A50" s="13">
        <v>151</v>
      </c>
      <c r="B50" s="5">
        <v>49</v>
      </c>
      <c r="C50" s="5">
        <f>'PR-RAS'!D54</f>
        <v>0</v>
      </c>
      <c r="D50" s="5">
        <f>'PR-RAS'!E54</f>
        <v>0</v>
      </c>
      <c r="E50" s="5">
        <v>0</v>
      </c>
      <c r="F50" s="5">
        <v>0</v>
      </c>
      <c r="G50" s="6">
        <f t="shared" si="0"/>
        <v>0</v>
      </c>
      <c r="H50" s="6">
        <f t="shared" si="1"/>
        <v>0</v>
      </c>
      <c r="I50" s="14">
        <v>0</v>
      </c>
      <c r="J50" s="7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2.75" customHeight="1" x14ac:dyDescent="0.2">
      <c r="A51" s="13">
        <v>151</v>
      </c>
      <c r="B51" s="5">
        <v>50</v>
      </c>
      <c r="C51" s="5">
        <f>'PR-RAS'!D55</f>
        <v>0</v>
      </c>
      <c r="D51" s="5">
        <f>'PR-RAS'!E55</f>
        <v>0</v>
      </c>
      <c r="E51" s="5">
        <v>0</v>
      </c>
      <c r="F51" s="5">
        <v>0</v>
      </c>
      <c r="G51" s="6">
        <f t="shared" si="0"/>
        <v>0</v>
      </c>
      <c r="H51" s="6">
        <f t="shared" si="1"/>
        <v>0</v>
      </c>
      <c r="I51" s="14">
        <v>0</v>
      </c>
      <c r="J51" s="7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2.75" customHeight="1" x14ac:dyDescent="0.2">
      <c r="A52" s="13">
        <v>151</v>
      </c>
      <c r="B52" s="5">
        <v>51</v>
      </c>
      <c r="C52" s="5">
        <f>'PR-RAS'!D56</f>
        <v>0</v>
      </c>
      <c r="D52" s="5">
        <f>'PR-RAS'!E56</f>
        <v>0</v>
      </c>
      <c r="E52" s="5">
        <v>0</v>
      </c>
      <c r="F52" s="5">
        <v>0</v>
      </c>
      <c r="G52" s="6">
        <f t="shared" si="0"/>
        <v>0</v>
      </c>
      <c r="H52" s="6">
        <f t="shared" si="1"/>
        <v>0</v>
      </c>
      <c r="I52" s="14">
        <v>0</v>
      </c>
      <c r="J52" s="7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2.75" customHeight="1" x14ac:dyDescent="0.2">
      <c r="A53" s="13">
        <v>151</v>
      </c>
      <c r="B53" s="5">
        <v>52</v>
      </c>
      <c r="C53" s="5">
        <f>'PR-RAS'!D57</f>
        <v>0</v>
      </c>
      <c r="D53" s="5">
        <f>'PR-RAS'!E57</f>
        <v>0</v>
      </c>
      <c r="E53" s="5">
        <v>0</v>
      </c>
      <c r="F53" s="5">
        <v>0</v>
      </c>
      <c r="G53" s="6">
        <f t="shared" si="0"/>
        <v>0</v>
      </c>
      <c r="H53" s="6">
        <f t="shared" si="1"/>
        <v>0</v>
      </c>
      <c r="I53" s="14">
        <v>0</v>
      </c>
      <c r="J53" s="7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2.75" customHeight="1" x14ac:dyDescent="0.2">
      <c r="A54" s="13">
        <v>151</v>
      </c>
      <c r="B54" s="5">
        <v>53</v>
      </c>
      <c r="C54" s="5">
        <f>'PR-RAS'!D58</f>
        <v>0</v>
      </c>
      <c r="D54" s="5">
        <f>'PR-RAS'!E58</f>
        <v>0</v>
      </c>
      <c r="E54" s="5">
        <v>0</v>
      </c>
      <c r="F54" s="5">
        <v>0</v>
      </c>
      <c r="G54" s="6">
        <f t="shared" si="0"/>
        <v>0</v>
      </c>
      <c r="H54" s="6">
        <f t="shared" si="1"/>
        <v>0</v>
      </c>
      <c r="I54" s="14">
        <v>0</v>
      </c>
      <c r="J54" s="7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2.75" customHeight="1" x14ac:dyDescent="0.2">
      <c r="A55" s="13">
        <v>151</v>
      </c>
      <c r="B55" s="5">
        <v>54</v>
      </c>
      <c r="C55" s="5">
        <f>'PR-RAS'!D59</f>
        <v>0</v>
      </c>
      <c r="D55" s="5">
        <f>'PR-RAS'!E59</f>
        <v>0</v>
      </c>
      <c r="E55" s="5">
        <v>0</v>
      </c>
      <c r="F55" s="5">
        <v>0</v>
      </c>
      <c r="G55" s="6">
        <f t="shared" si="0"/>
        <v>0</v>
      </c>
      <c r="H55" s="6">
        <f t="shared" si="1"/>
        <v>0</v>
      </c>
      <c r="I55" s="14">
        <v>0</v>
      </c>
      <c r="J55" s="7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2.75" customHeight="1" x14ac:dyDescent="0.2">
      <c r="A56" s="13">
        <v>151</v>
      </c>
      <c r="B56" s="5">
        <v>55</v>
      </c>
      <c r="C56" s="5">
        <f>'PR-RAS'!D60</f>
        <v>0</v>
      </c>
      <c r="D56" s="5">
        <f>'PR-RAS'!E60</f>
        <v>0</v>
      </c>
      <c r="E56" s="5">
        <v>0</v>
      </c>
      <c r="F56" s="5">
        <v>0</v>
      </c>
      <c r="G56" s="6">
        <f t="shared" si="0"/>
        <v>0</v>
      </c>
      <c r="H56" s="6">
        <f t="shared" si="1"/>
        <v>0</v>
      </c>
      <c r="I56" s="14">
        <v>0</v>
      </c>
      <c r="J56" s="7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2.75" customHeight="1" x14ac:dyDescent="0.2">
      <c r="A57" s="13">
        <v>151</v>
      </c>
      <c r="B57" s="5">
        <v>56</v>
      </c>
      <c r="C57" s="5">
        <f>'PR-RAS'!D61</f>
        <v>0</v>
      </c>
      <c r="D57" s="5">
        <f>'PR-RAS'!E61</f>
        <v>0</v>
      </c>
      <c r="E57" s="5">
        <v>0</v>
      </c>
      <c r="F57" s="5">
        <v>0</v>
      </c>
      <c r="G57" s="6">
        <f t="shared" si="0"/>
        <v>0</v>
      </c>
      <c r="H57" s="6">
        <f t="shared" si="1"/>
        <v>0</v>
      </c>
      <c r="I57" s="14">
        <v>0</v>
      </c>
      <c r="J57" s="7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2.75" customHeight="1" x14ac:dyDescent="0.2">
      <c r="A58" s="13">
        <v>151</v>
      </c>
      <c r="B58" s="5">
        <v>57</v>
      </c>
      <c r="C58" s="5">
        <f>'PR-RAS'!D62</f>
        <v>0</v>
      </c>
      <c r="D58" s="5">
        <f>'PR-RAS'!E62</f>
        <v>0</v>
      </c>
      <c r="E58" s="5">
        <v>0</v>
      </c>
      <c r="F58" s="5">
        <v>0</v>
      </c>
      <c r="G58" s="6">
        <f t="shared" si="0"/>
        <v>0</v>
      </c>
      <c r="H58" s="6">
        <f t="shared" si="1"/>
        <v>0</v>
      </c>
      <c r="I58" s="14">
        <v>0</v>
      </c>
      <c r="J58" s="7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2.75" customHeight="1" x14ac:dyDescent="0.2">
      <c r="A59" s="13">
        <v>151</v>
      </c>
      <c r="B59" s="5">
        <v>58</v>
      </c>
      <c r="C59" s="5">
        <f>'PR-RAS'!D63</f>
        <v>0</v>
      </c>
      <c r="D59" s="5">
        <f>'PR-RAS'!E63</f>
        <v>0</v>
      </c>
      <c r="E59" s="5">
        <v>0</v>
      </c>
      <c r="F59" s="5">
        <v>0</v>
      </c>
      <c r="G59" s="6">
        <f t="shared" si="0"/>
        <v>0</v>
      </c>
      <c r="H59" s="6">
        <f t="shared" si="1"/>
        <v>0</v>
      </c>
      <c r="I59" s="14">
        <v>0</v>
      </c>
      <c r="J59" s="7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2.75" customHeight="1" x14ac:dyDescent="0.2">
      <c r="A60" s="13">
        <v>151</v>
      </c>
      <c r="B60" s="5">
        <v>59</v>
      </c>
      <c r="C60" s="5">
        <f>'PR-RAS'!D64</f>
        <v>0</v>
      </c>
      <c r="D60" s="5">
        <f>'PR-RAS'!E64</f>
        <v>0</v>
      </c>
      <c r="E60" s="5">
        <v>0</v>
      </c>
      <c r="F60" s="5">
        <v>0</v>
      </c>
      <c r="G60" s="6">
        <f t="shared" si="0"/>
        <v>0</v>
      </c>
      <c r="H60" s="6">
        <f t="shared" si="1"/>
        <v>0</v>
      </c>
      <c r="I60" s="14">
        <v>0</v>
      </c>
      <c r="J60" s="7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2.75" customHeight="1" x14ac:dyDescent="0.2">
      <c r="A61" s="13">
        <v>151</v>
      </c>
      <c r="B61" s="5">
        <v>60</v>
      </c>
      <c r="C61" s="5">
        <f>'PR-RAS'!D65</f>
        <v>0</v>
      </c>
      <c r="D61" s="5">
        <f>'PR-RAS'!E65</f>
        <v>0</v>
      </c>
      <c r="E61" s="5">
        <v>0</v>
      </c>
      <c r="F61" s="5">
        <v>0</v>
      </c>
      <c r="G61" s="6">
        <f t="shared" si="0"/>
        <v>0</v>
      </c>
      <c r="H61" s="6">
        <f t="shared" si="1"/>
        <v>0</v>
      </c>
      <c r="I61" s="14">
        <v>0</v>
      </c>
      <c r="J61" s="7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2.75" customHeight="1" x14ac:dyDescent="0.2">
      <c r="A62" s="13">
        <v>151</v>
      </c>
      <c r="B62" s="5">
        <v>61</v>
      </c>
      <c r="C62" s="5">
        <f>'PR-RAS'!D66</f>
        <v>0</v>
      </c>
      <c r="D62" s="5">
        <f>'PR-RAS'!E66</f>
        <v>0</v>
      </c>
      <c r="E62" s="5">
        <v>0</v>
      </c>
      <c r="F62" s="5">
        <v>0</v>
      </c>
      <c r="G62" s="6">
        <f t="shared" si="0"/>
        <v>0</v>
      </c>
      <c r="H62" s="6">
        <f t="shared" si="1"/>
        <v>0</v>
      </c>
      <c r="I62" s="14">
        <v>0</v>
      </c>
      <c r="J62" s="7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2.75" customHeight="1" x14ac:dyDescent="0.2">
      <c r="A63" s="13">
        <v>151</v>
      </c>
      <c r="B63" s="5">
        <v>62</v>
      </c>
      <c r="C63" s="5">
        <f>'PR-RAS'!D67</f>
        <v>0</v>
      </c>
      <c r="D63" s="5">
        <f>'PR-RAS'!E67</f>
        <v>0</v>
      </c>
      <c r="E63" s="5">
        <v>0</v>
      </c>
      <c r="F63" s="5">
        <v>0</v>
      </c>
      <c r="G63" s="6">
        <f t="shared" si="0"/>
        <v>0</v>
      </c>
      <c r="H63" s="6">
        <f t="shared" si="1"/>
        <v>0</v>
      </c>
      <c r="I63" s="14">
        <v>0</v>
      </c>
      <c r="J63" s="7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2.75" customHeight="1" x14ac:dyDescent="0.2">
      <c r="A64" s="13">
        <v>151</v>
      </c>
      <c r="B64" s="5">
        <v>63</v>
      </c>
      <c r="C64" s="5">
        <f>'PR-RAS'!D68</f>
        <v>0</v>
      </c>
      <c r="D64" s="5">
        <f>'PR-RAS'!E68</f>
        <v>0</v>
      </c>
      <c r="E64" s="5">
        <v>0</v>
      </c>
      <c r="F64" s="5">
        <v>0</v>
      </c>
      <c r="G64" s="6">
        <f t="shared" si="0"/>
        <v>0</v>
      </c>
      <c r="H64" s="6">
        <f t="shared" si="1"/>
        <v>0</v>
      </c>
      <c r="I64" s="14">
        <v>0</v>
      </c>
      <c r="J64" s="7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2.75" customHeight="1" x14ac:dyDescent="0.2">
      <c r="A65" s="13">
        <v>151</v>
      </c>
      <c r="B65" s="5">
        <v>64</v>
      </c>
      <c r="C65" s="5">
        <f>'PR-RAS'!D69</f>
        <v>0</v>
      </c>
      <c r="D65" s="5">
        <f>'PR-RAS'!E69</f>
        <v>0</v>
      </c>
      <c r="E65" s="5">
        <v>0</v>
      </c>
      <c r="F65" s="5">
        <v>0</v>
      </c>
      <c r="G65" s="6">
        <f t="shared" si="0"/>
        <v>0</v>
      </c>
      <c r="H65" s="6">
        <f t="shared" si="1"/>
        <v>0</v>
      </c>
      <c r="I65" s="14">
        <v>0</v>
      </c>
      <c r="J65" s="7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2.75" customHeight="1" x14ac:dyDescent="0.2">
      <c r="A66" s="13">
        <v>151</v>
      </c>
      <c r="B66" s="5">
        <v>65</v>
      </c>
      <c r="C66" s="5">
        <f>'PR-RAS'!D70</f>
        <v>0</v>
      </c>
      <c r="D66" s="5">
        <f>'PR-RAS'!E70</f>
        <v>0</v>
      </c>
      <c r="E66" s="5">
        <v>0</v>
      </c>
      <c r="F66" s="5">
        <v>0</v>
      </c>
      <c r="G66" s="6">
        <f t="shared" ref="G66:G129" si="2">(B66/1000)*(C66*1+D66*2)</f>
        <v>0</v>
      </c>
      <c r="H66" s="6">
        <f t="shared" ref="H66:H129" si="3">ABS(C66-ROUND(C66,0))+ABS(D66-ROUND(D66,0))</f>
        <v>0</v>
      </c>
      <c r="I66" s="14">
        <v>0</v>
      </c>
      <c r="J66" s="7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2.75" customHeight="1" x14ac:dyDescent="0.2">
      <c r="A67" s="13">
        <v>151</v>
      </c>
      <c r="B67" s="5">
        <v>66</v>
      </c>
      <c r="C67" s="5">
        <f>'PR-RAS'!D71</f>
        <v>0</v>
      </c>
      <c r="D67" s="5">
        <f>'PR-RAS'!E71</f>
        <v>0</v>
      </c>
      <c r="E67" s="5">
        <v>0</v>
      </c>
      <c r="F67" s="5">
        <v>0</v>
      </c>
      <c r="G67" s="6">
        <f t="shared" si="2"/>
        <v>0</v>
      </c>
      <c r="H67" s="6">
        <f t="shared" si="3"/>
        <v>0</v>
      </c>
      <c r="I67" s="14">
        <v>0</v>
      </c>
      <c r="J67" s="7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2.75" customHeight="1" x14ac:dyDescent="0.2">
      <c r="A68" s="13">
        <v>151</v>
      </c>
      <c r="B68" s="5">
        <v>67</v>
      </c>
      <c r="C68" s="5">
        <f>'PR-RAS'!D72</f>
        <v>0</v>
      </c>
      <c r="D68" s="5">
        <f>'PR-RAS'!E72</f>
        <v>0</v>
      </c>
      <c r="E68" s="5">
        <v>0</v>
      </c>
      <c r="F68" s="5">
        <v>0</v>
      </c>
      <c r="G68" s="6">
        <f t="shared" si="2"/>
        <v>0</v>
      </c>
      <c r="H68" s="6">
        <f t="shared" si="3"/>
        <v>0</v>
      </c>
      <c r="I68" s="14">
        <v>0</v>
      </c>
      <c r="J68" s="7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2.75" customHeight="1" x14ac:dyDescent="0.2">
      <c r="A69" s="13">
        <v>151</v>
      </c>
      <c r="B69" s="5">
        <v>68</v>
      </c>
      <c r="C69" s="5">
        <f>'PR-RAS'!D73</f>
        <v>0</v>
      </c>
      <c r="D69" s="5">
        <f>'PR-RAS'!E73</f>
        <v>0</v>
      </c>
      <c r="E69" s="5">
        <v>0</v>
      </c>
      <c r="F69" s="5">
        <v>0</v>
      </c>
      <c r="G69" s="6">
        <f t="shared" si="2"/>
        <v>0</v>
      </c>
      <c r="H69" s="6">
        <f t="shared" si="3"/>
        <v>0</v>
      </c>
      <c r="I69" s="14">
        <v>0</v>
      </c>
      <c r="J69" s="7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2.75" customHeight="1" x14ac:dyDescent="0.2">
      <c r="A70" s="13">
        <v>151</v>
      </c>
      <c r="B70" s="5">
        <v>69</v>
      </c>
      <c r="C70" s="5">
        <f>'PR-RAS'!D74</f>
        <v>0</v>
      </c>
      <c r="D70" s="5">
        <f>'PR-RAS'!E74</f>
        <v>0</v>
      </c>
      <c r="E70" s="5">
        <v>0</v>
      </c>
      <c r="F70" s="5">
        <v>0</v>
      </c>
      <c r="G70" s="6">
        <f t="shared" si="2"/>
        <v>0</v>
      </c>
      <c r="H70" s="6">
        <f t="shared" si="3"/>
        <v>0</v>
      </c>
      <c r="I70" s="14">
        <v>0</v>
      </c>
      <c r="J70" s="7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2.75" customHeight="1" x14ac:dyDescent="0.2">
      <c r="A71" s="13">
        <v>151</v>
      </c>
      <c r="B71" s="5">
        <v>70</v>
      </c>
      <c r="C71" s="5">
        <f>'PR-RAS'!D75</f>
        <v>0</v>
      </c>
      <c r="D71" s="5">
        <f>'PR-RAS'!E75</f>
        <v>0</v>
      </c>
      <c r="E71" s="5">
        <v>0</v>
      </c>
      <c r="F71" s="5">
        <v>0</v>
      </c>
      <c r="G71" s="6">
        <f t="shared" si="2"/>
        <v>0</v>
      </c>
      <c r="H71" s="6">
        <f t="shared" si="3"/>
        <v>0</v>
      </c>
      <c r="I71" s="14">
        <v>0</v>
      </c>
      <c r="J71" s="7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2.75" customHeight="1" x14ac:dyDescent="0.2">
      <c r="A72" s="13">
        <v>151</v>
      </c>
      <c r="B72" s="5">
        <v>71</v>
      </c>
      <c r="C72" s="5">
        <f>'PR-RAS'!D76</f>
        <v>0</v>
      </c>
      <c r="D72" s="5">
        <f>'PR-RAS'!E76</f>
        <v>0</v>
      </c>
      <c r="E72" s="5">
        <v>0</v>
      </c>
      <c r="F72" s="5">
        <v>0</v>
      </c>
      <c r="G72" s="6">
        <f t="shared" si="2"/>
        <v>0</v>
      </c>
      <c r="H72" s="6">
        <f t="shared" si="3"/>
        <v>0</v>
      </c>
      <c r="I72" s="14">
        <v>0</v>
      </c>
      <c r="J72" s="7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2.75" customHeight="1" x14ac:dyDescent="0.2">
      <c r="A73" s="13">
        <v>151</v>
      </c>
      <c r="B73" s="5">
        <v>72</v>
      </c>
      <c r="C73" s="5">
        <f>'PR-RAS'!D77</f>
        <v>0</v>
      </c>
      <c r="D73" s="5">
        <f>'PR-RAS'!E77</f>
        <v>0</v>
      </c>
      <c r="E73" s="5">
        <v>0</v>
      </c>
      <c r="F73" s="5">
        <v>0</v>
      </c>
      <c r="G73" s="6">
        <f t="shared" si="2"/>
        <v>0</v>
      </c>
      <c r="H73" s="6">
        <f t="shared" si="3"/>
        <v>0</v>
      </c>
      <c r="I73" s="14">
        <v>0</v>
      </c>
      <c r="J73" s="7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2.75" customHeight="1" x14ac:dyDescent="0.2">
      <c r="A74" s="13">
        <v>151</v>
      </c>
      <c r="B74" s="5">
        <v>73</v>
      </c>
      <c r="C74" s="5">
        <f>'PR-RAS'!D78</f>
        <v>0</v>
      </c>
      <c r="D74" s="5">
        <f>'PR-RAS'!E78</f>
        <v>0</v>
      </c>
      <c r="E74" s="5">
        <v>0</v>
      </c>
      <c r="F74" s="5">
        <v>0</v>
      </c>
      <c r="G74" s="6">
        <f t="shared" si="2"/>
        <v>0</v>
      </c>
      <c r="H74" s="6">
        <f t="shared" si="3"/>
        <v>0</v>
      </c>
      <c r="I74" s="14">
        <v>0</v>
      </c>
      <c r="J74" s="7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2.75" customHeight="1" x14ac:dyDescent="0.2">
      <c r="A75" s="13">
        <v>151</v>
      </c>
      <c r="B75" s="5">
        <v>74</v>
      </c>
      <c r="C75" s="5">
        <f>'PR-RAS'!D79</f>
        <v>0</v>
      </c>
      <c r="D75" s="5">
        <f>'PR-RAS'!E79</f>
        <v>0</v>
      </c>
      <c r="E75" s="5">
        <v>0</v>
      </c>
      <c r="F75" s="5">
        <v>0</v>
      </c>
      <c r="G75" s="6">
        <f t="shared" si="2"/>
        <v>0</v>
      </c>
      <c r="H75" s="6">
        <f t="shared" si="3"/>
        <v>0</v>
      </c>
      <c r="I75" s="14">
        <v>0</v>
      </c>
      <c r="J75" s="7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2.75" customHeight="1" x14ac:dyDescent="0.2">
      <c r="A76" s="13">
        <v>151</v>
      </c>
      <c r="B76" s="5">
        <v>75</v>
      </c>
      <c r="C76" s="5">
        <f>'PR-RAS'!D80</f>
        <v>0</v>
      </c>
      <c r="D76" s="5">
        <f>'PR-RAS'!E80</f>
        <v>0</v>
      </c>
      <c r="E76" s="5">
        <v>0</v>
      </c>
      <c r="F76" s="5">
        <v>0</v>
      </c>
      <c r="G76" s="6">
        <f t="shared" si="2"/>
        <v>0</v>
      </c>
      <c r="H76" s="6">
        <f t="shared" si="3"/>
        <v>0</v>
      </c>
      <c r="I76" s="14">
        <v>0</v>
      </c>
      <c r="J76" s="7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2.75" customHeight="1" x14ac:dyDescent="0.2">
      <c r="A77" s="13">
        <v>151</v>
      </c>
      <c r="B77" s="5">
        <v>76</v>
      </c>
      <c r="C77" s="5">
        <f>'PR-RAS'!D81</f>
        <v>0</v>
      </c>
      <c r="D77" s="5">
        <f>'PR-RAS'!E81</f>
        <v>0</v>
      </c>
      <c r="E77" s="5">
        <v>0</v>
      </c>
      <c r="F77" s="5">
        <v>0</v>
      </c>
      <c r="G77" s="6">
        <f t="shared" si="2"/>
        <v>0</v>
      </c>
      <c r="H77" s="6">
        <f t="shared" si="3"/>
        <v>0</v>
      </c>
      <c r="I77" s="14">
        <v>0</v>
      </c>
      <c r="J77" s="7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2.75" customHeight="1" x14ac:dyDescent="0.2">
      <c r="A78" s="13">
        <v>151</v>
      </c>
      <c r="B78" s="5">
        <v>77</v>
      </c>
      <c r="C78" s="5">
        <f>'PR-RAS'!D82</f>
        <v>0</v>
      </c>
      <c r="D78" s="5">
        <f>'PR-RAS'!E82</f>
        <v>0</v>
      </c>
      <c r="E78" s="5">
        <v>0</v>
      </c>
      <c r="F78" s="5">
        <v>0</v>
      </c>
      <c r="G78" s="6">
        <f t="shared" si="2"/>
        <v>0</v>
      </c>
      <c r="H78" s="6">
        <f t="shared" si="3"/>
        <v>0</v>
      </c>
      <c r="I78" s="14">
        <v>0</v>
      </c>
      <c r="J78" s="7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2.75" customHeight="1" x14ac:dyDescent="0.2">
      <c r="A79" s="13">
        <v>151</v>
      </c>
      <c r="B79" s="5">
        <v>78</v>
      </c>
      <c r="C79" s="5">
        <f>'PR-RAS'!D83</f>
        <v>0</v>
      </c>
      <c r="D79" s="5">
        <f>'PR-RAS'!E83</f>
        <v>0</v>
      </c>
      <c r="E79" s="5">
        <v>0</v>
      </c>
      <c r="F79" s="5">
        <v>0</v>
      </c>
      <c r="G79" s="6">
        <f t="shared" si="2"/>
        <v>0</v>
      </c>
      <c r="H79" s="6">
        <f t="shared" si="3"/>
        <v>0</v>
      </c>
      <c r="I79" s="14">
        <v>0</v>
      </c>
      <c r="J79" s="7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2.75" customHeight="1" x14ac:dyDescent="0.2">
      <c r="A80" s="13">
        <v>151</v>
      </c>
      <c r="B80" s="5">
        <v>79</v>
      </c>
      <c r="C80" s="5">
        <f>'PR-RAS'!D84</f>
        <v>0</v>
      </c>
      <c r="D80" s="5">
        <f>'PR-RAS'!E84</f>
        <v>0</v>
      </c>
      <c r="E80" s="5">
        <v>0</v>
      </c>
      <c r="F80" s="5">
        <v>0</v>
      </c>
      <c r="G80" s="6">
        <f t="shared" si="2"/>
        <v>0</v>
      </c>
      <c r="H80" s="6">
        <f t="shared" si="3"/>
        <v>0</v>
      </c>
      <c r="I80" s="14">
        <v>0</v>
      </c>
      <c r="J80" s="7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2.75" customHeight="1" x14ac:dyDescent="0.2">
      <c r="A81" s="13">
        <v>151</v>
      </c>
      <c r="B81" s="5">
        <v>80</v>
      </c>
      <c r="C81" s="5">
        <f>'PR-RAS'!D85</f>
        <v>0</v>
      </c>
      <c r="D81" s="5">
        <f>'PR-RAS'!E85</f>
        <v>0</v>
      </c>
      <c r="E81" s="5">
        <v>0</v>
      </c>
      <c r="F81" s="5">
        <v>0</v>
      </c>
      <c r="G81" s="6">
        <f t="shared" si="2"/>
        <v>0</v>
      </c>
      <c r="H81" s="6">
        <f t="shared" si="3"/>
        <v>0</v>
      </c>
      <c r="I81" s="14">
        <v>0</v>
      </c>
      <c r="J81" s="7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2.75" customHeight="1" x14ac:dyDescent="0.2">
      <c r="A82" s="13">
        <v>151</v>
      </c>
      <c r="B82" s="5">
        <v>81</v>
      </c>
      <c r="C82" s="5">
        <f>'PR-RAS'!D86</f>
        <v>0</v>
      </c>
      <c r="D82" s="5">
        <f>'PR-RAS'!E86</f>
        <v>0</v>
      </c>
      <c r="E82" s="5">
        <v>0</v>
      </c>
      <c r="F82" s="5">
        <v>0</v>
      </c>
      <c r="G82" s="6">
        <f t="shared" si="2"/>
        <v>0</v>
      </c>
      <c r="H82" s="6">
        <f t="shared" si="3"/>
        <v>0</v>
      </c>
      <c r="I82" s="14">
        <v>0</v>
      </c>
      <c r="J82" s="7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2.75" customHeight="1" x14ac:dyDescent="0.2">
      <c r="A83" s="13">
        <v>151</v>
      </c>
      <c r="B83" s="5">
        <v>82</v>
      </c>
      <c r="C83" s="5">
        <f>'PR-RAS'!D87</f>
        <v>0</v>
      </c>
      <c r="D83" s="5">
        <f>'PR-RAS'!E87</f>
        <v>0</v>
      </c>
      <c r="E83" s="5">
        <v>0</v>
      </c>
      <c r="F83" s="5">
        <v>0</v>
      </c>
      <c r="G83" s="6">
        <f t="shared" si="2"/>
        <v>0</v>
      </c>
      <c r="H83" s="6">
        <f t="shared" si="3"/>
        <v>0</v>
      </c>
      <c r="I83" s="14">
        <v>0</v>
      </c>
      <c r="J83" s="7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2.75" customHeight="1" x14ac:dyDescent="0.2">
      <c r="A84" s="13">
        <v>151</v>
      </c>
      <c r="B84" s="5">
        <v>83</v>
      </c>
      <c r="C84" s="5">
        <f>'PR-RAS'!D88</f>
        <v>0</v>
      </c>
      <c r="D84" s="5">
        <f>'PR-RAS'!E88</f>
        <v>0</v>
      </c>
      <c r="E84" s="5">
        <v>0</v>
      </c>
      <c r="F84" s="5">
        <v>0</v>
      </c>
      <c r="G84" s="6">
        <f t="shared" si="2"/>
        <v>0</v>
      </c>
      <c r="H84" s="6">
        <f t="shared" si="3"/>
        <v>0</v>
      </c>
      <c r="I84" s="14">
        <v>0</v>
      </c>
      <c r="J84" s="7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2.75" customHeight="1" x14ac:dyDescent="0.2">
      <c r="A85" s="13">
        <v>151</v>
      </c>
      <c r="B85" s="5">
        <v>84</v>
      </c>
      <c r="C85" s="5">
        <f>'PR-RAS'!D89</f>
        <v>0</v>
      </c>
      <c r="D85" s="5">
        <f>'PR-RAS'!E89</f>
        <v>0</v>
      </c>
      <c r="E85" s="5">
        <v>0</v>
      </c>
      <c r="F85" s="5">
        <v>0</v>
      </c>
      <c r="G85" s="6">
        <f t="shared" si="2"/>
        <v>0</v>
      </c>
      <c r="H85" s="6">
        <f t="shared" si="3"/>
        <v>0</v>
      </c>
      <c r="I85" s="14">
        <v>0</v>
      </c>
      <c r="J85" s="7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2.75" customHeight="1" x14ac:dyDescent="0.2">
      <c r="A86" s="13">
        <v>151</v>
      </c>
      <c r="B86" s="5">
        <v>85</v>
      </c>
      <c r="C86" s="5">
        <f>'PR-RAS'!D90</f>
        <v>0</v>
      </c>
      <c r="D86" s="5">
        <f>'PR-RAS'!E90</f>
        <v>0</v>
      </c>
      <c r="E86" s="5">
        <v>0</v>
      </c>
      <c r="F86" s="5">
        <v>0</v>
      </c>
      <c r="G86" s="6">
        <f t="shared" si="2"/>
        <v>0</v>
      </c>
      <c r="H86" s="6">
        <f t="shared" si="3"/>
        <v>0</v>
      </c>
      <c r="I86" s="14">
        <v>0</v>
      </c>
      <c r="J86" s="7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2.75" customHeight="1" x14ac:dyDescent="0.2">
      <c r="A87" s="13">
        <v>151</v>
      </c>
      <c r="B87" s="5">
        <v>86</v>
      </c>
      <c r="C87" s="5">
        <f>'PR-RAS'!D91</f>
        <v>0</v>
      </c>
      <c r="D87" s="5">
        <f>'PR-RAS'!E91</f>
        <v>0</v>
      </c>
      <c r="E87" s="5">
        <v>0</v>
      </c>
      <c r="F87" s="5">
        <v>0</v>
      </c>
      <c r="G87" s="6">
        <f t="shared" si="2"/>
        <v>0</v>
      </c>
      <c r="H87" s="6">
        <f t="shared" si="3"/>
        <v>0</v>
      </c>
      <c r="I87" s="14">
        <v>0</v>
      </c>
      <c r="J87" s="7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2.75" customHeight="1" x14ac:dyDescent="0.2">
      <c r="A88" s="13">
        <v>151</v>
      </c>
      <c r="B88" s="5">
        <v>87</v>
      </c>
      <c r="C88" s="5">
        <f>'PR-RAS'!D92</f>
        <v>0</v>
      </c>
      <c r="D88" s="5">
        <f>'PR-RAS'!E92</f>
        <v>0</v>
      </c>
      <c r="E88" s="5">
        <v>0</v>
      </c>
      <c r="F88" s="5">
        <v>0</v>
      </c>
      <c r="G88" s="6">
        <f t="shared" si="2"/>
        <v>0</v>
      </c>
      <c r="H88" s="6">
        <f t="shared" si="3"/>
        <v>0</v>
      </c>
      <c r="I88" s="14">
        <v>0</v>
      </c>
      <c r="J88" s="7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2.75" customHeight="1" x14ac:dyDescent="0.2">
      <c r="A89" s="13">
        <v>151</v>
      </c>
      <c r="B89" s="5">
        <v>88</v>
      </c>
      <c r="C89" s="5">
        <f>'PR-RAS'!D93</f>
        <v>0</v>
      </c>
      <c r="D89" s="5">
        <f>'PR-RAS'!E93</f>
        <v>0</v>
      </c>
      <c r="E89" s="5">
        <v>0</v>
      </c>
      <c r="F89" s="5">
        <v>0</v>
      </c>
      <c r="G89" s="6">
        <f t="shared" si="2"/>
        <v>0</v>
      </c>
      <c r="H89" s="6">
        <f t="shared" si="3"/>
        <v>0</v>
      </c>
      <c r="I89" s="14">
        <v>0</v>
      </c>
      <c r="J89" s="7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2.75" customHeight="1" x14ac:dyDescent="0.2">
      <c r="A90" s="13">
        <v>151</v>
      </c>
      <c r="B90" s="5">
        <v>89</v>
      </c>
      <c r="C90" s="5">
        <f>'PR-RAS'!D94</f>
        <v>0</v>
      </c>
      <c r="D90" s="5">
        <f>'PR-RAS'!E94</f>
        <v>0</v>
      </c>
      <c r="E90" s="5">
        <v>0</v>
      </c>
      <c r="F90" s="5">
        <v>0</v>
      </c>
      <c r="G90" s="6">
        <f t="shared" si="2"/>
        <v>0</v>
      </c>
      <c r="H90" s="6">
        <f t="shared" si="3"/>
        <v>0</v>
      </c>
      <c r="I90" s="14">
        <v>0</v>
      </c>
      <c r="J90" s="7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2.75" customHeight="1" x14ac:dyDescent="0.2">
      <c r="A91" s="13">
        <v>151</v>
      </c>
      <c r="B91" s="5">
        <v>90</v>
      </c>
      <c r="C91" s="5">
        <f>'PR-RAS'!D95</f>
        <v>0</v>
      </c>
      <c r="D91" s="5">
        <f>'PR-RAS'!E95</f>
        <v>0</v>
      </c>
      <c r="E91" s="5">
        <v>0</v>
      </c>
      <c r="F91" s="5">
        <v>0</v>
      </c>
      <c r="G91" s="6">
        <f t="shared" si="2"/>
        <v>0</v>
      </c>
      <c r="H91" s="6">
        <f t="shared" si="3"/>
        <v>0</v>
      </c>
      <c r="I91" s="14">
        <v>0</v>
      </c>
      <c r="J91" s="7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2.75" customHeight="1" x14ac:dyDescent="0.2">
      <c r="A92" s="13">
        <v>151</v>
      </c>
      <c r="B92" s="5">
        <v>91</v>
      </c>
      <c r="C92" s="5">
        <f>'PR-RAS'!D96</f>
        <v>0</v>
      </c>
      <c r="D92" s="5">
        <f>'PR-RAS'!E96</f>
        <v>0</v>
      </c>
      <c r="E92" s="5">
        <v>0</v>
      </c>
      <c r="F92" s="5">
        <v>0</v>
      </c>
      <c r="G92" s="6">
        <f t="shared" si="2"/>
        <v>0</v>
      </c>
      <c r="H92" s="6">
        <f t="shared" si="3"/>
        <v>0</v>
      </c>
      <c r="I92" s="14">
        <v>0</v>
      </c>
      <c r="J92" s="7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2.75" customHeight="1" x14ac:dyDescent="0.2">
      <c r="A93" s="13">
        <v>151</v>
      </c>
      <c r="B93" s="5">
        <v>92</v>
      </c>
      <c r="C93" s="5">
        <f>'PR-RAS'!D97</f>
        <v>0</v>
      </c>
      <c r="D93" s="5">
        <f>'PR-RAS'!E97</f>
        <v>0</v>
      </c>
      <c r="E93" s="5">
        <v>0</v>
      </c>
      <c r="F93" s="5">
        <v>0</v>
      </c>
      <c r="G93" s="6">
        <f t="shared" si="2"/>
        <v>0</v>
      </c>
      <c r="H93" s="6">
        <f t="shared" si="3"/>
        <v>0</v>
      </c>
      <c r="I93" s="14">
        <v>0</v>
      </c>
      <c r="J93" s="7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2.75" customHeight="1" x14ac:dyDescent="0.2">
      <c r="A94" s="13">
        <v>151</v>
      </c>
      <c r="B94" s="5">
        <v>93</v>
      </c>
      <c r="C94" s="5">
        <f>'PR-RAS'!D98</f>
        <v>0</v>
      </c>
      <c r="D94" s="5">
        <f>'PR-RAS'!E98</f>
        <v>0</v>
      </c>
      <c r="E94" s="5">
        <v>0</v>
      </c>
      <c r="F94" s="5">
        <v>0</v>
      </c>
      <c r="G94" s="6">
        <f t="shared" si="2"/>
        <v>0</v>
      </c>
      <c r="H94" s="6">
        <f t="shared" si="3"/>
        <v>0</v>
      </c>
      <c r="I94" s="14">
        <v>0</v>
      </c>
      <c r="J94" s="7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2.75" customHeight="1" x14ac:dyDescent="0.2">
      <c r="A95" s="13">
        <v>151</v>
      </c>
      <c r="B95" s="5">
        <v>94</v>
      </c>
      <c r="C95" s="5">
        <f>'PR-RAS'!D99</f>
        <v>0</v>
      </c>
      <c r="D95" s="5">
        <f>'PR-RAS'!E99</f>
        <v>0</v>
      </c>
      <c r="E95" s="5">
        <v>0</v>
      </c>
      <c r="F95" s="5">
        <v>0</v>
      </c>
      <c r="G95" s="6">
        <f t="shared" si="2"/>
        <v>0</v>
      </c>
      <c r="H95" s="6">
        <f t="shared" si="3"/>
        <v>0</v>
      </c>
      <c r="I95" s="14">
        <v>0</v>
      </c>
      <c r="J95" s="7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2.75" customHeight="1" x14ac:dyDescent="0.2">
      <c r="A96" s="13">
        <v>151</v>
      </c>
      <c r="B96" s="5">
        <v>95</v>
      </c>
      <c r="C96" s="5">
        <f>'PR-RAS'!D100</f>
        <v>0</v>
      </c>
      <c r="D96" s="5">
        <f>'PR-RAS'!E100</f>
        <v>0</v>
      </c>
      <c r="E96" s="5">
        <v>0</v>
      </c>
      <c r="F96" s="5">
        <v>0</v>
      </c>
      <c r="G96" s="6">
        <f t="shared" si="2"/>
        <v>0</v>
      </c>
      <c r="H96" s="6">
        <f t="shared" si="3"/>
        <v>0</v>
      </c>
      <c r="I96" s="14">
        <v>0</v>
      </c>
      <c r="J96" s="7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2.75" customHeight="1" x14ac:dyDescent="0.2">
      <c r="A97" s="13">
        <v>151</v>
      </c>
      <c r="B97" s="5">
        <v>96</v>
      </c>
      <c r="C97" s="5">
        <f>'PR-RAS'!D101</f>
        <v>0</v>
      </c>
      <c r="D97" s="5">
        <f>'PR-RAS'!E101</f>
        <v>0</v>
      </c>
      <c r="E97" s="5">
        <v>0</v>
      </c>
      <c r="F97" s="5">
        <v>0</v>
      </c>
      <c r="G97" s="6">
        <f t="shared" si="2"/>
        <v>0</v>
      </c>
      <c r="H97" s="6">
        <f t="shared" si="3"/>
        <v>0</v>
      </c>
      <c r="I97" s="14">
        <v>0</v>
      </c>
      <c r="J97" s="7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2.75" customHeight="1" x14ac:dyDescent="0.2">
      <c r="A98" s="13">
        <v>151</v>
      </c>
      <c r="B98" s="5">
        <v>97</v>
      </c>
      <c r="C98" s="5">
        <f>'PR-RAS'!D102</f>
        <v>0</v>
      </c>
      <c r="D98" s="5">
        <f>'PR-RAS'!E102</f>
        <v>0</v>
      </c>
      <c r="E98" s="5">
        <v>0</v>
      </c>
      <c r="F98" s="5">
        <v>0</v>
      </c>
      <c r="G98" s="6">
        <f t="shared" si="2"/>
        <v>0</v>
      </c>
      <c r="H98" s="6">
        <f t="shared" si="3"/>
        <v>0</v>
      </c>
      <c r="I98" s="14">
        <v>0</v>
      </c>
      <c r="J98" s="7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2.75" customHeight="1" x14ac:dyDescent="0.2">
      <c r="A99" s="13">
        <v>151</v>
      </c>
      <c r="B99" s="5">
        <v>98</v>
      </c>
      <c r="C99" s="5">
        <f>'PR-RAS'!D103</f>
        <v>0</v>
      </c>
      <c r="D99" s="5">
        <f>'PR-RAS'!E103</f>
        <v>0</v>
      </c>
      <c r="E99" s="5">
        <v>0</v>
      </c>
      <c r="F99" s="5">
        <v>0</v>
      </c>
      <c r="G99" s="6">
        <f t="shared" si="2"/>
        <v>0</v>
      </c>
      <c r="H99" s="6">
        <f t="shared" si="3"/>
        <v>0</v>
      </c>
      <c r="I99" s="14">
        <v>0</v>
      </c>
      <c r="J99" s="7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2.75" customHeight="1" x14ac:dyDescent="0.2">
      <c r="A100" s="13">
        <v>151</v>
      </c>
      <c r="B100" s="5">
        <v>99</v>
      </c>
      <c r="C100" s="5">
        <f>'PR-RAS'!D104</f>
        <v>0</v>
      </c>
      <c r="D100" s="5">
        <f>'PR-RAS'!E104</f>
        <v>0</v>
      </c>
      <c r="E100" s="5">
        <v>0</v>
      </c>
      <c r="F100" s="5">
        <v>0</v>
      </c>
      <c r="G100" s="6">
        <f t="shared" si="2"/>
        <v>0</v>
      </c>
      <c r="H100" s="6">
        <f t="shared" si="3"/>
        <v>0</v>
      </c>
      <c r="I100" s="14">
        <v>0</v>
      </c>
      <c r="J100" s="7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2.75" customHeight="1" x14ac:dyDescent="0.2">
      <c r="A101" s="13">
        <v>151</v>
      </c>
      <c r="B101" s="5">
        <v>100</v>
      </c>
      <c r="C101" s="5">
        <f>'PR-RAS'!D105</f>
        <v>0</v>
      </c>
      <c r="D101" s="5">
        <f>'PR-RAS'!E105</f>
        <v>0</v>
      </c>
      <c r="E101" s="5">
        <v>0</v>
      </c>
      <c r="F101" s="5">
        <v>0</v>
      </c>
      <c r="G101" s="6">
        <f t="shared" si="2"/>
        <v>0</v>
      </c>
      <c r="H101" s="6">
        <f t="shared" si="3"/>
        <v>0</v>
      </c>
      <c r="I101" s="14">
        <v>0</v>
      </c>
      <c r="J101" s="7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2.75" customHeight="1" x14ac:dyDescent="0.2">
      <c r="A102" s="13">
        <v>151</v>
      </c>
      <c r="B102" s="5">
        <v>101</v>
      </c>
      <c r="C102" s="5">
        <f>'PR-RAS'!D106</f>
        <v>83512.08</v>
      </c>
      <c r="D102" s="5">
        <f>'PR-RAS'!E106</f>
        <v>98012.08</v>
      </c>
      <c r="E102" s="5">
        <v>0</v>
      </c>
      <c r="F102" s="5">
        <v>0</v>
      </c>
      <c r="G102" s="6">
        <f t="shared" si="2"/>
        <v>28233.160240000001</v>
      </c>
      <c r="H102" s="6">
        <f t="shared" si="3"/>
        <v>0.16000000000349246</v>
      </c>
      <c r="I102" s="14">
        <v>0</v>
      </c>
      <c r="J102" s="7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2.75" customHeight="1" x14ac:dyDescent="0.2">
      <c r="A103" s="13">
        <v>151</v>
      </c>
      <c r="B103" s="5">
        <v>102</v>
      </c>
      <c r="C103" s="5">
        <f>'PR-RAS'!D107</f>
        <v>0</v>
      </c>
      <c r="D103" s="5">
        <f>'PR-RAS'!E107</f>
        <v>0</v>
      </c>
      <c r="E103" s="5">
        <v>0</v>
      </c>
      <c r="F103" s="5">
        <v>0</v>
      </c>
      <c r="G103" s="6">
        <f t="shared" si="2"/>
        <v>0</v>
      </c>
      <c r="H103" s="6">
        <f t="shared" si="3"/>
        <v>0</v>
      </c>
      <c r="I103" s="14">
        <v>0</v>
      </c>
      <c r="J103" s="7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2.75" customHeight="1" x14ac:dyDescent="0.2">
      <c r="A104" s="13">
        <v>151</v>
      </c>
      <c r="B104" s="5">
        <v>103</v>
      </c>
      <c r="C104" s="5">
        <f>'PR-RAS'!D108</f>
        <v>0</v>
      </c>
      <c r="D104" s="5">
        <f>'PR-RAS'!E108</f>
        <v>0</v>
      </c>
      <c r="E104" s="5">
        <v>0</v>
      </c>
      <c r="F104" s="5">
        <v>0</v>
      </c>
      <c r="G104" s="6">
        <f t="shared" si="2"/>
        <v>0</v>
      </c>
      <c r="H104" s="6">
        <f t="shared" si="3"/>
        <v>0</v>
      </c>
      <c r="I104" s="14">
        <v>0</v>
      </c>
      <c r="J104" s="7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2.75" customHeight="1" x14ac:dyDescent="0.2">
      <c r="A105" s="13">
        <v>151</v>
      </c>
      <c r="B105" s="5">
        <v>104</v>
      </c>
      <c r="C105" s="5">
        <f>'PR-RAS'!D109</f>
        <v>0</v>
      </c>
      <c r="D105" s="5">
        <f>'PR-RAS'!E109</f>
        <v>0</v>
      </c>
      <c r="E105" s="5">
        <v>0</v>
      </c>
      <c r="F105" s="5">
        <v>0</v>
      </c>
      <c r="G105" s="6">
        <f t="shared" si="2"/>
        <v>0</v>
      </c>
      <c r="H105" s="6">
        <f t="shared" si="3"/>
        <v>0</v>
      </c>
      <c r="I105" s="14">
        <v>0</v>
      </c>
      <c r="J105" s="7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2.75" customHeight="1" x14ac:dyDescent="0.2">
      <c r="A106" s="13">
        <v>151</v>
      </c>
      <c r="B106" s="5">
        <v>105</v>
      </c>
      <c r="C106" s="5">
        <f>'PR-RAS'!D110</f>
        <v>0</v>
      </c>
      <c r="D106" s="5">
        <f>'PR-RAS'!E110</f>
        <v>0</v>
      </c>
      <c r="E106" s="5">
        <v>0</v>
      </c>
      <c r="F106" s="5">
        <v>0</v>
      </c>
      <c r="G106" s="6">
        <f t="shared" si="2"/>
        <v>0</v>
      </c>
      <c r="H106" s="6">
        <f t="shared" si="3"/>
        <v>0</v>
      </c>
      <c r="I106" s="14">
        <v>0</v>
      </c>
      <c r="J106" s="7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2.75" customHeight="1" x14ac:dyDescent="0.2">
      <c r="A107" s="13">
        <v>151</v>
      </c>
      <c r="B107" s="5">
        <v>106</v>
      </c>
      <c r="C107" s="5">
        <f>'PR-RAS'!D111</f>
        <v>0</v>
      </c>
      <c r="D107" s="5">
        <f>'PR-RAS'!E111</f>
        <v>0</v>
      </c>
      <c r="E107" s="5">
        <v>0</v>
      </c>
      <c r="F107" s="5">
        <v>0</v>
      </c>
      <c r="G107" s="6">
        <f t="shared" si="2"/>
        <v>0</v>
      </c>
      <c r="H107" s="6">
        <f t="shared" si="3"/>
        <v>0</v>
      </c>
      <c r="I107" s="14">
        <v>0</v>
      </c>
      <c r="J107" s="7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2.75" customHeight="1" x14ac:dyDescent="0.2">
      <c r="A108" s="13">
        <v>151</v>
      </c>
      <c r="B108" s="5">
        <v>107</v>
      </c>
      <c r="C108" s="5">
        <f>'PR-RAS'!D112</f>
        <v>83512.08</v>
      </c>
      <c r="D108" s="5">
        <f>'PR-RAS'!E112</f>
        <v>98012.08</v>
      </c>
      <c r="E108" s="5">
        <v>0</v>
      </c>
      <c r="F108" s="5">
        <v>0</v>
      </c>
      <c r="G108" s="6">
        <f t="shared" si="2"/>
        <v>29910.377679999998</v>
      </c>
      <c r="H108" s="6">
        <f t="shared" si="3"/>
        <v>0.16000000000349246</v>
      </c>
      <c r="I108" s="14">
        <v>0</v>
      </c>
      <c r="J108" s="7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2.75" customHeight="1" x14ac:dyDescent="0.2">
      <c r="A109" s="13">
        <v>151</v>
      </c>
      <c r="B109" s="5">
        <v>108</v>
      </c>
      <c r="C109" s="5">
        <f>'PR-RAS'!D113</f>
        <v>0</v>
      </c>
      <c r="D109" s="5">
        <f>'PR-RAS'!E113</f>
        <v>0</v>
      </c>
      <c r="E109" s="5">
        <v>0</v>
      </c>
      <c r="F109" s="5">
        <v>0</v>
      </c>
      <c r="G109" s="6">
        <f t="shared" si="2"/>
        <v>0</v>
      </c>
      <c r="H109" s="6">
        <f t="shared" si="3"/>
        <v>0</v>
      </c>
      <c r="I109" s="14">
        <v>0</v>
      </c>
      <c r="J109" s="7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2.75" customHeight="1" x14ac:dyDescent="0.2">
      <c r="A110" s="13">
        <v>151</v>
      </c>
      <c r="B110" s="5">
        <v>109</v>
      </c>
      <c r="C110" s="5">
        <f>'PR-RAS'!D114</f>
        <v>0</v>
      </c>
      <c r="D110" s="5">
        <f>'PR-RAS'!E114</f>
        <v>0</v>
      </c>
      <c r="E110" s="5">
        <v>0</v>
      </c>
      <c r="F110" s="5">
        <v>0</v>
      </c>
      <c r="G110" s="6">
        <f t="shared" si="2"/>
        <v>0</v>
      </c>
      <c r="H110" s="6">
        <f t="shared" si="3"/>
        <v>0</v>
      </c>
      <c r="I110" s="14">
        <v>0</v>
      </c>
      <c r="J110" s="7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2.75" customHeight="1" x14ac:dyDescent="0.2">
      <c r="A111" s="13">
        <v>151</v>
      </c>
      <c r="B111" s="5">
        <v>110</v>
      </c>
      <c r="C111" s="5">
        <f>'PR-RAS'!D115</f>
        <v>0</v>
      </c>
      <c r="D111" s="5">
        <f>'PR-RAS'!E115</f>
        <v>0</v>
      </c>
      <c r="E111" s="5">
        <v>0</v>
      </c>
      <c r="F111" s="5">
        <v>0</v>
      </c>
      <c r="G111" s="6">
        <f t="shared" si="2"/>
        <v>0</v>
      </c>
      <c r="H111" s="6">
        <f t="shared" si="3"/>
        <v>0</v>
      </c>
      <c r="I111" s="14">
        <v>0</v>
      </c>
      <c r="J111" s="7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2.75" customHeight="1" x14ac:dyDescent="0.2">
      <c r="A112" s="13">
        <v>151</v>
      </c>
      <c r="B112" s="5">
        <v>111</v>
      </c>
      <c r="C112" s="5">
        <f>'PR-RAS'!D116</f>
        <v>0</v>
      </c>
      <c r="D112" s="5">
        <f>'PR-RAS'!E116</f>
        <v>0</v>
      </c>
      <c r="E112" s="5">
        <v>0</v>
      </c>
      <c r="F112" s="5">
        <v>0</v>
      </c>
      <c r="G112" s="6">
        <f t="shared" si="2"/>
        <v>0</v>
      </c>
      <c r="H112" s="6">
        <f t="shared" si="3"/>
        <v>0</v>
      </c>
      <c r="I112" s="14">
        <v>0</v>
      </c>
      <c r="J112" s="7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2.75" customHeight="1" x14ac:dyDescent="0.2">
      <c r="A113" s="13">
        <v>151</v>
      </c>
      <c r="B113" s="5">
        <v>112</v>
      </c>
      <c r="C113" s="5">
        <f>'PR-RAS'!D117</f>
        <v>83512.08</v>
      </c>
      <c r="D113" s="5">
        <f>'PR-RAS'!E117</f>
        <v>98012.08</v>
      </c>
      <c r="E113" s="5">
        <v>0</v>
      </c>
      <c r="F113" s="5">
        <v>0</v>
      </c>
      <c r="G113" s="6">
        <f t="shared" si="2"/>
        <v>31308.05888</v>
      </c>
      <c r="H113" s="6">
        <f t="shared" si="3"/>
        <v>0.16000000000349246</v>
      </c>
      <c r="I113" s="14">
        <v>0</v>
      </c>
      <c r="J113" s="7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2.75" customHeight="1" x14ac:dyDescent="0.2">
      <c r="A114" s="13">
        <v>151</v>
      </c>
      <c r="B114" s="5">
        <v>113</v>
      </c>
      <c r="C114" s="5">
        <f>'PR-RAS'!D118</f>
        <v>0</v>
      </c>
      <c r="D114" s="5">
        <f>'PR-RAS'!E118</f>
        <v>0</v>
      </c>
      <c r="E114" s="5">
        <v>0</v>
      </c>
      <c r="F114" s="5">
        <v>0</v>
      </c>
      <c r="G114" s="6">
        <f t="shared" si="2"/>
        <v>0</v>
      </c>
      <c r="H114" s="6">
        <f t="shared" si="3"/>
        <v>0</v>
      </c>
      <c r="I114" s="14">
        <v>0</v>
      </c>
      <c r="J114" s="7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2.75" customHeight="1" x14ac:dyDescent="0.2">
      <c r="A115" s="13">
        <v>151</v>
      </c>
      <c r="B115" s="5">
        <v>114</v>
      </c>
      <c r="C115" s="5">
        <f>'PR-RAS'!D119</f>
        <v>0</v>
      </c>
      <c r="D115" s="5">
        <f>'PR-RAS'!E119</f>
        <v>0</v>
      </c>
      <c r="E115" s="5">
        <v>0</v>
      </c>
      <c r="F115" s="5">
        <v>0</v>
      </c>
      <c r="G115" s="6">
        <f t="shared" si="2"/>
        <v>0</v>
      </c>
      <c r="H115" s="6">
        <f t="shared" si="3"/>
        <v>0</v>
      </c>
      <c r="I115" s="14">
        <v>0</v>
      </c>
      <c r="J115" s="7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2.75" customHeight="1" x14ac:dyDescent="0.2">
      <c r="A116" s="13">
        <v>151</v>
      </c>
      <c r="B116" s="5">
        <v>115</v>
      </c>
      <c r="C116" s="5">
        <f>'PR-RAS'!D120</f>
        <v>0</v>
      </c>
      <c r="D116" s="5">
        <f>'PR-RAS'!E120</f>
        <v>0</v>
      </c>
      <c r="E116" s="5">
        <v>0</v>
      </c>
      <c r="F116" s="5">
        <v>0</v>
      </c>
      <c r="G116" s="6">
        <f t="shared" si="2"/>
        <v>0</v>
      </c>
      <c r="H116" s="6">
        <f t="shared" si="3"/>
        <v>0</v>
      </c>
      <c r="I116" s="14">
        <v>0</v>
      </c>
      <c r="J116" s="7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2.75" customHeight="1" x14ac:dyDescent="0.2">
      <c r="A117" s="13">
        <v>151</v>
      </c>
      <c r="B117" s="5">
        <v>116</v>
      </c>
      <c r="C117" s="5">
        <f>'PR-RAS'!D121</f>
        <v>0</v>
      </c>
      <c r="D117" s="5">
        <f>'PR-RAS'!E121</f>
        <v>0</v>
      </c>
      <c r="E117" s="5">
        <v>0</v>
      </c>
      <c r="F117" s="5">
        <v>0</v>
      </c>
      <c r="G117" s="6">
        <f t="shared" si="2"/>
        <v>0</v>
      </c>
      <c r="H117" s="6">
        <f t="shared" si="3"/>
        <v>0</v>
      </c>
      <c r="I117" s="14">
        <v>0</v>
      </c>
      <c r="J117" s="7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2.75" customHeight="1" x14ac:dyDescent="0.2">
      <c r="A118" s="13">
        <v>151</v>
      </c>
      <c r="B118" s="5">
        <v>117</v>
      </c>
      <c r="C118" s="5">
        <f>'PR-RAS'!D122</f>
        <v>0</v>
      </c>
      <c r="D118" s="5">
        <f>'PR-RAS'!E122</f>
        <v>0</v>
      </c>
      <c r="E118" s="5">
        <v>0</v>
      </c>
      <c r="F118" s="5">
        <v>0</v>
      </c>
      <c r="G118" s="6">
        <f t="shared" si="2"/>
        <v>0</v>
      </c>
      <c r="H118" s="6">
        <f t="shared" si="3"/>
        <v>0</v>
      </c>
      <c r="I118" s="14">
        <v>0</v>
      </c>
      <c r="J118" s="7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2.75" customHeight="1" x14ac:dyDescent="0.2">
      <c r="A119" s="13">
        <v>151</v>
      </c>
      <c r="B119" s="5">
        <v>118</v>
      </c>
      <c r="C119" s="5">
        <f>'PR-RAS'!D123</f>
        <v>0</v>
      </c>
      <c r="D119" s="5">
        <f>'PR-RAS'!E123</f>
        <v>0</v>
      </c>
      <c r="E119" s="5">
        <v>0</v>
      </c>
      <c r="F119" s="5">
        <v>0</v>
      </c>
      <c r="G119" s="6">
        <f t="shared" si="2"/>
        <v>0</v>
      </c>
      <c r="H119" s="6">
        <f t="shared" si="3"/>
        <v>0</v>
      </c>
      <c r="I119" s="14">
        <v>0</v>
      </c>
      <c r="J119" s="7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2.75" customHeight="1" x14ac:dyDescent="0.2">
      <c r="A120" s="13">
        <v>151</v>
      </c>
      <c r="B120" s="5">
        <v>119</v>
      </c>
      <c r="C120" s="5">
        <f>'PR-RAS'!D124</f>
        <v>0</v>
      </c>
      <c r="D120" s="5">
        <f>'PR-RAS'!E124</f>
        <v>0</v>
      </c>
      <c r="E120" s="5">
        <v>0</v>
      </c>
      <c r="F120" s="5">
        <v>0</v>
      </c>
      <c r="G120" s="6">
        <f t="shared" si="2"/>
        <v>0</v>
      </c>
      <c r="H120" s="6">
        <f t="shared" si="3"/>
        <v>0</v>
      </c>
      <c r="I120" s="14">
        <v>0</v>
      </c>
      <c r="J120" s="7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2.75" customHeight="1" x14ac:dyDescent="0.2">
      <c r="A121" s="13">
        <v>151</v>
      </c>
      <c r="B121" s="5">
        <v>120</v>
      </c>
      <c r="C121" s="5">
        <f>'PR-RAS'!D125</f>
        <v>2236.81</v>
      </c>
      <c r="D121" s="5">
        <f>'PR-RAS'!E125</f>
        <v>2692.8</v>
      </c>
      <c r="E121" s="5">
        <v>0</v>
      </c>
      <c r="F121" s="5">
        <v>0</v>
      </c>
      <c r="G121" s="6">
        <f t="shared" si="2"/>
        <v>914.68919999999991</v>
      </c>
      <c r="H121" s="6">
        <f t="shared" si="3"/>
        <v>0.38999999999987267</v>
      </c>
      <c r="I121" s="14">
        <v>0</v>
      </c>
      <c r="J121" s="7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2.75" customHeight="1" x14ac:dyDescent="0.2">
      <c r="A122" s="13">
        <v>151</v>
      </c>
      <c r="B122" s="5">
        <v>121</v>
      </c>
      <c r="C122" s="5">
        <f>'PR-RAS'!D126</f>
        <v>2236.81</v>
      </c>
      <c r="D122" s="5">
        <f>'PR-RAS'!E126</f>
        <v>2692.8</v>
      </c>
      <c r="E122" s="5">
        <v>0</v>
      </c>
      <c r="F122" s="5">
        <v>0</v>
      </c>
      <c r="G122" s="6">
        <f t="shared" si="2"/>
        <v>922.31160999999997</v>
      </c>
      <c r="H122" s="6">
        <f t="shared" si="3"/>
        <v>0.38999999999987267</v>
      </c>
      <c r="I122" s="14">
        <v>0</v>
      </c>
      <c r="J122" s="7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2.75" customHeight="1" x14ac:dyDescent="0.2">
      <c r="A123" s="13">
        <v>151</v>
      </c>
      <c r="B123" s="5">
        <v>122</v>
      </c>
      <c r="C123" s="5">
        <f>'PR-RAS'!D127</f>
        <v>0</v>
      </c>
      <c r="D123" s="5">
        <f>'PR-RAS'!E127</f>
        <v>0</v>
      </c>
      <c r="E123" s="5">
        <v>0</v>
      </c>
      <c r="F123" s="5">
        <v>0</v>
      </c>
      <c r="G123" s="6">
        <f t="shared" si="2"/>
        <v>0</v>
      </c>
      <c r="H123" s="6">
        <f t="shared" si="3"/>
        <v>0</v>
      </c>
      <c r="I123" s="14">
        <v>0</v>
      </c>
      <c r="J123" s="7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2.75" customHeight="1" x14ac:dyDescent="0.2">
      <c r="A124" s="13">
        <v>151</v>
      </c>
      <c r="B124" s="5">
        <v>123</v>
      </c>
      <c r="C124" s="5">
        <f>'PR-RAS'!D128</f>
        <v>2236.81</v>
      </c>
      <c r="D124" s="5">
        <f>'PR-RAS'!E128</f>
        <v>2692.8</v>
      </c>
      <c r="E124" s="5">
        <v>0</v>
      </c>
      <c r="F124" s="5">
        <v>0</v>
      </c>
      <c r="G124" s="6">
        <f t="shared" si="2"/>
        <v>937.55642999999998</v>
      </c>
      <c r="H124" s="6">
        <f t="shared" si="3"/>
        <v>0.38999999999987267</v>
      </c>
      <c r="I124" s="14">
        <v>0</v>
      </c>
      <c r="J124" s="7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2.75" customHeight="1" x14ac:dyDescent="0.2">
      <c r="A125" s="13">
        <v>151</v>
      </c>
      <c r="B125" s="5">
        <v>124</v>
      </c>
      <c r="C125" s="5">
        <f>'PR-RAS'!D129</f>
        <v>0</v>
      </c>
      <c r="D125" s="5">
        <f>'PR-RAS'!E129</f>
        <v>0</v>
      </c>
      <c r="E125" s="5">
        <v>0</v>
      </c>
      <c r="F125" s="5">
        <v>0</v>
      </c>
      <c r="G125" s="6">
        <f t="shared" si="2"/>
        <v>0</v>
      </c>
      <c r="H125" s="6">
        <f t="shared" si="3"/>
        <v>0</v>
      </c>
      <c r="I125" s="14">
        <v>0</v>
      </c>
      <c r="J125" s="7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2.75" customHeight="1" x14ac:dyDescent="0.2">
      <c r="A126" s="13">
        <v>151</v>
      </c>
      <c r="B126" s="5">
        <v>125</v>
      </c>
      <c r="C126" s="5">
        <f>'PR-RAS'!D130</f>
        <v>0</v>
      </c>
      <c r="D126" s="5">
        <f>'PR-RAS'!E130</f>
        <v>0</v>
      </c>
      <c r="E126" s="5">
        <v>0</v>
      </c>
      <c r="F126" s="5">
        <v>0</v>
      </c>
      <c r="G126" s="6">
        <f t="shared" si="2"/>
        <v>0</v>
      </c>
      <c r="H126" s="6">
        <f t="shared" si="3"/>
        <v>0</v>
      </c>
      <c r="I126" s="14">
        <v>0</v>
      </c>
      <c r="J126" s="7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2.75" customHeight="1" x14ac:dyDescent="0.2">
      <c r="A127" s="13">
        <v>151</v>
      </c>
      <c r="B127" s="5">
        <v>126</v>
      </c>
      <c r="C127" s="5">
        <f>'PR-RAS'!D131</f>
        <v>0</v>
      </c>
      <c r="D127" s="5">
        <f>'PR-RAS'!E131</f>
        <v>0</v>
      </c>
      <c r="E127" s="5">
        <v>0</v>
      </c>
      <c r="F127" s="5">
        <v>0</v>
      </c>
      <c r="G127" s="6">
        <f t="shared" si="2"/>
        <v>0</v>
      </c>
      <c r="H127" s="6">
        <f t="shared" si="3"/>
        <v>0</v>
      </c>
      <c r="I127" s="14">
        <v>0</v>
      </c>
      <c r="J127" s="7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2.75" customHeight="1" x14ac:dyDescent="0.2">
      <c r="A128" s="13">
        <v>151</v>
      </c>
      <c r="B128" s="5">
        <v>127</v>
      </c>
      <c r="C128" s="5">
        <f>'PR-RAS'!D132</f>
        <v>0</v>
      </c>
      <c r="D128" s="5">
        <f>'PR-RAS'!E132</f>
        <v>0</v>
      </c>
      <c r="E128" s="5">
        <v>0</v>
      </c>
      <c r="F128" s="5">
        <v>0</v>
      </c>
      <c r="G128" s="6">
        <f t="shared" si="2"/>
        <v>0</v>
      </c>
      <c r="H128" s="6">
        <f t="shared" si="3"/>
        <v>0</v>
      </c>
      <c r="I128" s="14">
        <v>0</v>
      </c>
      <c r="J128" s="7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2.75" customHeight="1" x14ac:dyDescent="0.2">
      <c r="A129" s="13">
        <v>151</v>
      </c>
      <c r="B129" s="5">
        <v>128</v>
      </c>
      <c r="C129" s="5">
        <f>'PR-RAS'!D133</f>
        <v>0</v>
      </c>
      <c r="D129" s="5">
        <f>'PR-RAS'!E133</f>
        <v>0</v>
      </c>
      <c r="E129" s="5">
        <v>0</v>
      </c>
      <c r="F129" s="5">
        <v>0</v>
      </c>
      <c r="G129" s="6">
        <f t="shared" si="2"/>
        <v>0</v>
      </c>
      <c r="H129" s="6">
        <f t="shared" si="3"/>
        <v>0</v>
      </c>
      <c r="I129" s="14">
        <v>0</v>
      </c>
      <c r="J129" s="7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2.75" customHeight="1" x14ac:dyDescent="0.2">
      <c r="A130" s="13">
        <v>151</v>
      </c>
      <c r="B130" s="5">
        <v>129</v>
      </c>
      <c r="C130" s="5">
        <f>'PR-RAS'!D134</f>
        <v>437431.65</v>
      </c>
      <c r="D130" s="5">
        <f>'PR-RAS'!E134</f>
        <v>525647.1</v>
      </c>
      <c r="E130" s="5">
        <v>0</v>
      </c>
      <c r="F130" s="5">
        <v>0</v>
      </c>
      <c r="G130" s="6">
        <f t="shared" ref="G130:G193" si="4">(B130/1000)*(C130*1+D130*2)</f>
        <v>192045.63465000002</v>
      </c>
      <c r="H130" s="6">
        <f t="shared" ref="H130:H193" si="5">ABS(C130-ROUND(C130,0))+ABS(D130-ROUND(D130,0))</f>
        <v>0.44999999995343387</v>
      </c>
      <c r="I130" s="14">
        <v>0</v>
      </c>
      <c r="J130" s="7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2.75" customHeight="1" x14ac:dyDescent="0.2">
      <c r="A131" s="13">
        <v>151</v>
      </c>
      <c r="B131" s="5">
        <v>130</v>
      </c>
      <c r="C131" s="5">
        <f>'PR-RAS'!D135</f>
        <v>437431.65</v>
      </c>
      <c r="D131" s="5">
        <f>'PR-RAS'!E135</f>
        <v>525647.1</v>
      </c>
      <c r="E131" s="5">
        <v>0</v>
      </c>
      <c r="F131" s="5">
        <v>0</v>
      </c>
      <c r="G131" s="6">
        <f t="shared" si="4"/>
        <v>193534.36050000001</v>
      </c>
      <c r="H131" s="6">
        <f t="shared" si="5"/>
        <v>0.44999999995343387</v>
      </c>
      <c r="I131" s="14">
        <v>0</v>
      </c>
      <c r="J131" s="7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2.75" customHeight="1" x14ac:dyDescent="0.2">
      <c r="A132" s="13">
        <v>151</v>
      </c>
      <c r="B132" s="5">
        <v>131</v>
      </c>
      <c r="C132" s="5">
        <f>'PR-RAS'!D136</f>
        <v>437431.65</v>
      </c>
      <c r="D132" s="5">
        <f>'PR-RAS'!E136</f>
        <v>525647.1</v>
      </c>
      <c r="E132" s="5">
        <v>0</v>
      </c>
      <c r="F132" s="5">
        <v>0</v>
      </c>
      <c r="G132" s="6">
        <f t="shared" si="4"/>
        <v>195023.08635000003</v>
      </c>
      <c r="H132" s="6">
        <f t="shared" si="5"/>
        <v>0.44999999995343387</v>
      </c>
      <c r="I132" s="14">
        <v>0</v>
      </c>
      <c r="J132" s="7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2.75" customHeight="1" x14ac:dyDescent="0.2">
      <c r="A133" s="13">
        <v>151</v>
      </c>
      <c r="B133" s="5">
        <v>132</v>
      </c>
      <c r="C133" s="5">
        <f>'PR-RAS'!D137</f>
        <v>0</v>
      </c>
      <c r="D133" s="5">
        <f>'PR-RAS'!E137</f>
        <v>0</v>
      </c>
      <c r="E133" s="5">
        <v>0</v>
      </c>
      <c r="F133" s="5">
        <v>0</v>
      </c>
      <c r="G133" s="6">
        <f t="shared" si="4"/>
        <v>0</v>
      </c>
      <c r="H133" s="6">
        <f t="shared" si="5"/>
        <v>0</v>
      </c>
      <c r="I133" s="14">
        <v>0</v>
      </c>
      <c r="J133" s="7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2.75" customHeight="1" x14ac:dyDescent="0.2">
      <c r="A134" s="13">
        <v>151</v>
      </c>
      <c r="B134" s="5">
        <v>133</v>
      </c>
      <c r="C134" s="5">
        <f>'PR-RAS'!D138</f>
        <v>0</v>
      </c>
      <c r="D134" s="5">
        <f>'PR-RAS'!E138</f>
        <v>0</v>
      </c>
      <c r="E134" s="5">
        <v>0</v>
      </c>
      <c r="F134" s="5">
        <v>0</v>
      </c>
      <c r="G134" s="6">
        <f t="shared" si="4"/>
        <v>0</v>
      </c>
      <c r="H134" s="6">
        <f t="shared" si="5"/>
        <v>0</v>
      </c>
      <c r="I134" s="14">
        <v>0</v>
      </c>
      <c r="J134" s="7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2.75" customHeight="1" x14ac:dyDescent="0.2">
      <c r="A135" s="13">
        <v>151</v>
      </c>
      <c r="B135" s="5">
        <v>134</v>
      </c>
      <c r="C135" s="5">
        <f>'PR-RAS'!D139</f>
        <v>0</v>
      </c>
      <c r="D135" s="5">
        <f>'PR-RAS'!E139</f>
        <v>0</v>
      </c>
      <c r="E135" s="5">
        <v>0</v>
      </c>
      <c r="F135" s="5">
        <v>0</v>
      </c>
      <c r="G135" s="6">
        <f t="shared" si="4"/>
        <v>0</v>
      </c>
      <c r="H135" s="6">
        <f t="shared" si="5"/>
        <v>0</v>
      </c>
      <c r="I135" s="14">
        <v>0</v>
      </c>
      <c r="J135" s="7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2.75" customHeight="1" x14ac:dyDescent="0.2">
      <c r="A136" s="13">
        <v>151</v>
      </c>
      <c r="B136" s="5">
        <v>135</v>
      </c>
      <c r="C136" s="5">
        <f>'PR-RAS'!D140</f>
        <v>0</v>
      </c>
      <c r="D136" s="5">
        <f>'PR-RAS'!E140</f>
        <v>0</v>
      </c>
      <c r="E136" s="5">
        <v>0</v>
      </c>
      <c r="F136" s="5">
        <v>0</v>
      </c>
      <c r="G136" s="6">
        <f t="shared" si="4"/>
        <v>0</v>
      </c>
      <c r="H136" s="6">
        <f t="shared" si="5"/>
        <v>0</v>
      </c>
      <c r="I136" s="14">
        <v>0</v>
      </c>
      <c r="J136" s="7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2.75" customHeight="1" x14ac:dyDescent="0.2">
      <c r="A137" s="13">
        <v>151</v>
      </c>
      <c r="B137" s="5">
        <v>136</v>
      </c>
      <c r="C137" s="5">
        <f>'PR-RAS'!D141</f>
        <v>0</v>
      </c>
      <c r="D137" s="5">
        <f>'PR-RAS'!E141</f>
        <v>0</v>
      </c>
      <c r="E137" s="5">
        <v>0</v>
      </c>
      <c r="F137" s="5">
        <v>0</v>
      </c>
      <c r="G137" s="6">
        <f t="shared" si="4"/>
        <v>0</v>
      </c>
      <c r="H137" s="6">
        <f t="shared" si="5"/>
        <v>0</v>
      </c>
      <c r="I137" s="14">
        <v>0</v>
      </c>
      <c r="J137" s="7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2.75" customHeight="1" x14ac:dyDescent="0.2">
      <c r="A138" s="13">
        <v>151</v>
      </c>
      <c r="B138" s="5">
        <v>137</v>
      </c>
      <c r="C138" s="5">
        <f>'PR-RAS'!D142</f>
        <v>0</v>
      </c>
      <c r="D138" s="5">
        <f>'PR-RAS'!E142</f>
        <v>0</v>
      </c>
      <c r="E138" s="5">
        <v>0</v>
      </c>
      <c r="F138" s="5">
        <v>0</v>
      </c>
      <c r="G138" s="6">
        <f t="shared" si="4"/>
        <v>0</v>
      </c>
      <c r="H138" s="6">
        <f t="shared" si="5"/>
        <v>0</v>
      </c>
      <c r="I138" s="14">
        <v>0</v>
      </c>
      <c r="J138" s="7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2.75" customHeight="1" x14ac:dyDescent="0.2">
      <c r="A139" s="13">
        <v>151</v>
      </c>
      <c r="B139" s="5">
        <v>138</v>
      </c>
      <c r="C139" s="5">
        <f>'PR-RAS'!D143</f>
        <v>0</v>
      </c>
      <c r="D139" s="5">
        <f>'PR-RAS'!E143</f>
        <v>0</v>
      </c>
      <c r="E139" s="5">
        <v>0</v>
      </c>
      <c r="F139" s="5">
        <v>0</v>
      </c>
      <c r="G139" s="6">
        <f t="shared" si="4"/>
        <v>0</v>
      </c>
      <c r="H139" s="6">
        <f t="shared" si="5"/>
        <v>0</v>
      </c>
      <c r="I139" s="14">
        <v>0</v>
      </c>
      <c r="J139" s="7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2.75" customHeight="1" x14ac:dyDescent="0.2">
      <c r="A140" s="13">
        <v>151</v>
      </c>
      <c r="B140" s="5">
        <v>139</v>
      </c>
      <c r="C140" s="5">
        <f>'PR-RAS'!D144</f>
        <v>0</v>
      </c>
      <c r="D140" s="5">
        <f>'PR-RAS'!E144</f>
        <v>0</v>
      </c>
      <c r="E140" s="5">
        <v>0</v>
      </c>
      <c r="F140" s="5">
        <v>0</v>
      </c>
      <c r="G140" s="6">
        <f t="shared" si="4"/>
        <v>0</v>
      </c>
      <c r="H140" s="6">
        <f t="shared" si="5"/>
        <v>0</v>
      </c>
      <c r="I140" s="14">
        <v>0</v>
      </c>
      <c r="J140" s="7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2.75" customHeight="1" x14ac:dyDescent="0.2">
      <c r="A141" s="13">
        <v>151</v>
      </c>
      <c r="B141" s="5">
        <v>140</v>
      </c>
      <c r="C141" s="5">
        <f>'PR-RAS'!D145</f>
        <v>0</v>
      </c>
      <c r="D141" s="5">
        <f>'PR-RAS'!E145</f>
        <v>0</v>
      </c>
      <c r="E141" s="5">
        <v>0</v>
      </c>
      <c r="F141" s="5">
        <v>0</v>
      </c>
      <c r="G141" s="6">
        <f t="shared" si="4"/>
        <v>0</v>
      </c>
      <c r="H141" s="6">
        <f t="shared" si="5"/>
        <v>0</v>
      </c>
      <c r="I141" s="14">
        <v>0</v>
      </c>
      <c r="J141" s="7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2.75" customHeight="1" x14ac:dyDescent="0.2">
      <c r="A142" s="13">
        <v>151</v>
      </c>
      <c r="B142" s="5">
        <v>141</v>
      </c>
      <c r="C142" s="5">
        <f>'PR-RAS'!D146</f>
        <v>0</v>
      </c>
      <c r="D142" s="5">
        <f>'PR-RAS'!E146</f>
        <v>0</v>
      </c>
      <c r="E142" s="5">
        <v>0</v>
      </c>
      <c r="F142" s="5">
        <v>0</v>
      </c>
      <c r="G142" s="6">
        <f t="shared" si="4"/>
        <v>0</v>
      </c>
      <c r="H142" s="6">
        <f t="shared" si="5"/>
        <v>0</v>
      </c>
      <c r="I142" s="14">
        <v>0</v>
      </c>
      <c r="J142" s="7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2.75" customHeight="1" x14ac:dyDescent="0.2">
      <c r="A143" s="13">
        <v>151</v>
      </c>
      <c r="B143" s="5">
        <v>142</v>
      </c>
      <c r="C143" s="5">
        <f>'PR-RAS'!D147</f>
        <v>0</v>
      </c>
      <c r="D143" s="5">
        <f>'PR-RAS'!E147</f>
        <v>0</v>
      </c>
      <c r="E143" s="5">
        <v>0</v>
      </c>
      <c r="F143" s="5">
        <v>0</v>
      </c>
      <c r="G143" s="6">
        <f t="shared" si="4"/>
        <v>0</v>
      </c>
      <c r="H143" s="6">
        <f t="shared" si="5"/>
        <v>0</v>
      </c>
      <c r="I143" s="14">
        <v>0</v>
      </c>
      <c r="J143" s="7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2.75" customHeight="1" x14ac:dyDescent="0.2">
      <c r="A144" s="13">
        <v>151</v>
      </c>
      <c r="B144" s="5">
        <v>143</v>
      </c>
      <c r="C144" s="5">
        <f>'PR-RAS'!D148</f>
        <v>0</v>
      </c>
      <c r="D144" s="5">
        <f>'PR-RAS'!E148</f>
        <v>0</v>
      </c>
      <c r="E144" s="5">
        <v>0</v>
      </c>
      <c r="F144" s="5">
        <v>0</v>
      </c>
      <c r="G144" s="6">
        <f t="shared" si="4"/>
        <v>0</v>
      </c>
      <c r="H144" s="6">
        <f t="shared" si="5"/>
        <v>0</v>
      </c>
      <c r="I144" s="14">
        <v>0</v>
      </c>
      <c r="J144" s="7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2.75" customHeight="1" x14ac:dyDescent="0.2">
      <c r="A145" s="13">
        <v>151</v>
      </c>
      <c r="B145" s="5">
        <v>144</v>
      </c>
      <c r="C145" s="5">
        <f>'PR-RAS'!D149</f>
        <v>0</v>
      </c>
      <c r="D145" s="5">
        <f>'PR-RAS'!E149</f>
        <v>0</v>
      </c>
      <c r="E145" s="5">
        <v>0</v>
      </c>
      <c r="F145" s="5">
        <v>0</v>
      </c>
      <c r="G145" s="6">
        <f t="shared" si="4"/>
        <v>0</v>
      </c>
      <c r="H145" s="6">
        <f t="shared" si="5"/>
        <v>0</v>
      </c>
      <c r="I145" s="14">
        <v>0</v>
      </c>
      <c r="J145" s="7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2.75" customHeight="1" x14ac:dyDescent="0.2">
      <c r="A146" s="13">
        <v>151</v>
      </c>
      <c r="B146" s="5">
        <v>145</v>
      </c>
      <c r="C146" s="5">
        <f>'PR-RAS'!D150</f>
        <v>0</v>
      </c>
      <c r="D146" s="5">
        <f>'PR-RAS'!E150</f>
        <v>0</v>
      </c>
      <c r="E146" s="5">
        <v>0</v>
      </c>
      <c r="F146" s="5">
        <v>0</v>
      </c>
      <c r="G146" s="6">
        <f t="shared" si="4"/>
        <v>0</v>
      </c>
      <c r="H146" s="6">
        <f t="shared" si="5"/>
        <v>0</v>
      </c>
      <c r="I146" s="14">
        <v>0</v>
      </c>
      <c r="J146" s="7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2.75" customHeight="1" x14ac:dyDescent="0.2">
      <c r="A147" s="13">
        <v>151</v>
      </c>
      <c r="B147" s="5">
        <v>146</v>
      </c>
      <c r="C147" s="5">
        <f>'PR-RAS'!D151</f>
        <v>0</v>
      </c>
      <c r="D147" s="5">
        <f>'PR-RAS'!E151</f>
        <v>0</v>
      </c>
      <c r="E147" s="5">
        <v>0</v>
      </c>
      <c r="F147" s="5">
        <v>0</v>
      </c>
      <c r="G147" s="6">
        <f t="shared" si="4"/>
        <v>0</v>
      </c>
      <c r="H147" s="6">
        <f t="shared" si="5"/>
        <v>0</v>
      </c>
      <c r="I147" s="14">
        <v>0</v>
      </c>
      <c r="J147" s="7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2.75" customHeight="1" x14ac:dyDescent="0.2">
      <c r="A148" s="13">
        <v>151</v>
      </c>
      <c r="B148" s="5">
        <v>147</v>
      </c>
      <c r="C148" s="5">
        <f>'PR-RAS'!D152</f>
        <v>546166.7300000001</v>
      </c>
      <c r="D148" s="5">
        <f>'PR-RAS'!E152</f>
        <v>696748.00999999989</v>
      </c>
      <c r="E148" s="5">
        <v>0</v>
      </c>
      <c r="F148" s="5">
        <v>0</v>
      </c>
      <c r="G148" s="6">
        <f t="shared" si="4"/>
        <v>285130.42424999998</v>
      </c>
      <c r="H148" s="6">
        <f t="shared" si="5"/>
        <v>0.27999999979510903</v>
      </c>
      <c r="I148" s="14">
        <v>0</v>
      </c>
      <c r="J148" s="7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2.75" customHeight="1" x14ac:dyDescent="0.2">
      <c r="A149" s="13">
        <v>151</v>
      </c>
      <c r="B149" s="5">
        <v>148</v>
      </c>
      <c r="C149" s="5">
        <f>'PR-RAS'!D153</f>
        <v>456565.64</v>
      </c>
      <c r="D149" s="5">
        <f>'PR-RAS'!E153</f>
        <v>569388.49</v>
      </c>
      <c r="E149" s="5">
        <v>0</v>
      </c>
      <c r="F149" s="5">
        <v>0</v>
      </c>
      <c r="G149" s="6">
        <f t="shared" si="4"/>
        <v>236110.70776000002</v>
      </c>
      <c r="H149" s="6">
        <f t="shared" si="5"/>
        <v>0.84999999997671694</v>
      </c>
      <c r="I149" s="14">
        <v>0</v>
      </c>
      <c r="J149" s="7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2.75" customHeight="1" x14ac:dyDescent="0.2">
      <c r="A150" s="13">
        <v>151</v>
      </c>
      <c r="B150" s="5">
        <v>149</v>
      </c>
      <c r="C150" s="5">
        <f>'PR-RAS'!D154</f>
        <v>385239.78</v>
      </c>
      <c r="D150" s="5">
        <f>'PR-RAS'!E154</f>
        <v>449319.66</v>
      </c>
      <c r="E150" s="5">
        <v>0</v>
      </c>
      <c r="F150" s="5">
        <v>0</v>
      </c>
      <c r="G150" s="6">
        <f t="shared" si="4"/>
        <v>191297.9859</v>
      </c>
      <c r="H150" s="6">
        <f t="shared" si="5"/>
        <v>0.55999999999767169</v>
      </c>
      <c r="I150" s="14">
        <v>0</v>
      </c>
      <c r="J150" s="7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2.75" customHeight="1" x14ac:dyDescent="0.2">
      <c r="A151" s="13">
        <v>151</v>
      </c>
      <c r="B151" s="5">
        <v>150</v>
      </c>
      <c r="C151" s="5">
        <f>'PR-RAS'!D155</f>
        <v>385239.78</v>
      </c>
      <c r="D151" s="5">
        <f>'PR-RAS'!E155</f>
        <v>449319.66</v>
      </c>
      <c r="E151" s="5">
        <v>0</v>
      </c>
      <c r="F151" s="5">
        <v>0</v>
      </c>
      <c r="G151" s="6">
        <f t="shared" si="4"/>
        <v>192581.86500000002</v>
      </c>
      <c r="H151" s="6">
        <f t="shared" si="5"/>
        <v>0.55999999999767169</v>
      </c>
      <c r="I151" s="14">
        <v>0</v>
      </c>
      <c r="J151" s="7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2.75" customHeight="1" x14ac:dyDescent="0.2">
      <c r="A152" s="13">
        <v>151</v>
      </c>
      <c r="B152" s="5">
        <v>151</v>
      </c>
      <c r="C152" s="5">
        <f>'PR-RAS'!D156</f>
        <v>0</v>
      </c>
      <c r="D152" s="5">
        <f>'PR-RAS'!E156</f>
        <v>0</v>
      </c>
      <c r="E152" s="5">
        <v>0</v>
      </c>
      <c r="F152" s="5">
        <v>0</v>
      </c>
      <c r="G152" s="6">
        <f t="shared" si="4"/>
        <v>0</v>
      </c>
      <c r="H152" s="6">
        <f t="shared" si="5"/>
        <v>0</v>
      </c>
      <c r="I152" s="14">
        <v>0</v>
      </c>
      <c r="J152" s="7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2.75" customHeight="1" x14ac:dyDescent="0.2">
      <c r="A153" s="13">
        <v>151</v>
      </c>
      <c r="B153" s="5">
        <v>152</v>
      </c>
      <c r="C153" s="5">
        <f>'PR-RAS'!D157</f>
        <v>0</v>
      </c>
      <c r="D153" s="5">
        <f>'PR-RAS'!E157</f>
        <v>0</v>
      </c>
      <c r="E153" s="5">
        <v>0</v>
      </c>
      <c r="F153" s="5">
        <v>0</v>
      </c>
      <c r="G153" s="6">
        <f t="shared" si="4"/>
        <v>0</v>
      </c>
      <c r="H153" s="6">
        <f t="shared" si="5"/>
        <v>0</v>
      </c>
      <c r="I153" s="14">
        <v>0</v>
      </c>
      <c r="J153" s="7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2.75" customHeight="1" x14ac:dyDescent="0.2">
      <c r="A154" s="13">
        <v>151</v>
      </c>
      <c r="B154" s="5">
        <v>153</v>
      </c>
      <c r="C154" s="5">
        <f>'PR-RAS'!D158</f>
        <v>0</v>
      </c>
      <c r="D154" s="5">
        <f>'PR-RAS'!E158</f>
        <v>0</v>
      </c>
      <c r="E154" s="5">
        <v>0</v>
      </c>
      <c r="F154" s="5">
        <v>0</v>
      </c>
      <c r="G154" s="6">
        <f t="shared" si="4"/>
        <v>0</v>
      </c>
      <c r="H154" s="6">
        <f t="shared" si="5"/>
        <v>0</v>
      </c>
      <c r="I154" s="14">
        <v>0</v>
      </c>
      <c r="J154" s="7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2.75" customHeight="1" x14ac:dyDescent="0.2">
      <c r="A155" s="13">
        <v>151</v>
      </c>
      <c r="B155" s="5">
        <v>154</v>
      </c>
      <c r="C155" s="5">
        <f>'PR-RAS'!D159</f>
        <v>19128.25</v>
      </c>
      <c r="D155" s="5">
        <f>'PR-RAS'!E159</f>
        <v>48504.2</v>
      </c>
      <c r="E155" s="5">
        <v>0</v>
      </c>
      <c r="F155" s="5">
        <v>0</v>
      </c>
      <c r="G155" s="6">
        <f t="shared" si="4"/>
        <v>17885.044099999999</v>
      </c>
      <c r="H155" s="6">
        <f t="shared" si="5"/>
        <v>0.44999999999708962</v>
      </c>
      <c r="I155" s="14">
        <v>0</v>
      </c>
      <c r="J155" s="7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2.75" customHeight="1" x14ac:dyDescent="0.2">
      <c r="A156" s="13">
        <v>151</v>
      </c>
      <c r="B156" s="5">
        <v>155</v>
      </c>
      <c r="C156" s="5">
        <f>'PR-RAS'!D160</f>
        <v>52197.61</v>
      </c>
      <c r="D156" s="5">
        <f>'PR-RAS'!E160</f>
        <v>71564.63</v>
      </c>
      <c r="E156" s="5">
        <v>0</v>
      </c>
      <c r="F156" s="5">
        <v>0</v>
      </c>
      <c r="G156" s="6">
        <f t="shared" si="4"/>
        <v>30275.664849999997</v>
      </c>
      <c r="H156" s="6">
        <f t="shared" si="5"/>
        <v>0.75999999999476131</v>
      </c>
      <c r="I156" s="14">
        <v>0</v>
      </c>
      <c r="J156" s="7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2.75" customHeight="1" x14ac:dyDescent="0.2">
      <c r="A157" s="13">
        <v>151</v>
      </c>
      <c r="B157" s="5">
        <v>156</v>
      </c>
      <c r="C157" s="5">
        <f>'PR-RAS'!D161</f>
        <v>0</v>
      </c>
      <c r="D157" s="5">
        <f>'PR-RAS'!E161</f>
        <v>0</v>
      </c>
      <c r="E157" s="5">
        <v>0</v>
      </c>
      <c r="F157" s="5">
        <v>0</v>
      </c>
      <c r="G157" s="6">
        <f t="shared" si="4"/>
        <v>0</v>
      </c>
      <c r="H157" s="6">
        <f t="shared" si="5"/>
        <v>0</v>
      </c>
      <c r="I157" s="14">
        <v>0</v>
      </c>
      <c r="J157" s="7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2.75" customHeight="1" x14ac:dyDescent="0.2">
      <c r="A158" s="13">
        <v>151</v>
      </c>
      <c r="B158" s="5">
        <v>157</v>
      </c>
      <c r="C158" s="5">
        <f>'PR-RAS'!D162</f>
        <v>52197.61</v>
      </c>
      <c r="D158" s="5">
        <f>'PR-RAS'!E162</f>
        <v>71564.63</v>
      </c>
      <c r="E158" s="5">
        <v>0</v>
      </c>
      <c r="F158" s="5">
        <v>0</v>
      </c>
      <c r="G158" s="6">
        <f t="shared" si="4"/>
        <v>30666.318589999999</v>
      </c>
      <c r="H158" s="6">
        <f t="shared" si="5"/>
        <v>0.75999999999476131</v>
      </c>
      <c r="I158" s="14">
        <v>0</v>
      </c>
      <c r="J158" s="7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2.75" customHeight="1" x14ac:dyDescent="0.2">
      <c r="A159" s="13">
        <v>151</v>
      </c>
      <c r="B159" s="5">
        <v>158</v>
      </c>
      <c r="C159" s="5">
        <f>'PR-RAS'!D163</f>
        <v>0</v>
      </c>
      <c r="D159" s="5">
        <f>'PR-RAS'!E163</f>
        <v>0</v>
      </c>
      <c r="E159" s="5">
        <v>0</v>
      </c>
      <c r="F159" s="5">
        <v>0</v>
      </c>
      <c r="G159" s="6">
        <f t="shared" si="4"/>
        <v>0</v>
      </c>
      <c r="H159" s="6">
        <f t="shared" si="5"/>
        <v>0</v>
      </c>
      <c r="I159" s="14">
        <v>0</v>
      </c>
      <c r="J159" s="7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2.75" customHeight="1" x14ac:dyDescent="0.2">
      <c r="A160" s="13">
        <v>151</v>
      </c>
      <c r="B160" s="5">
        <v>159</v>
      </c>
      <c r="C160" s="5">
        <f>'PR-RAS'!D164</f>
        <v>89030.029999999984</v>
      </c>
      <c r="D160" s="5">
        <f>'PR-RAS'!E164</f>
        <v>126464.06999999999</v>
      </c>
      <c r="E160" s="5">
        <v>0</v>
      </c>
      <c r="F160" s="5">
        <v>0</v>
      </c>
      <c r="G160" s="6">
        <f t="shared" si="4"/>
        <v>54371.349029999998</v>
      </c>
      <c r="H160" s="6">
        <f t="shared" si="5"/>
        <v>9.9999999976716936E-2</v>
      </c>
      <c r="I160" s="14">
        <v>0</v>
      </c>
      <c r="J160" s="7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2.75" customHeight="1" x14ac:dyDescent="0.2">
      <c r="A161" s="13">
        <v>151</v>
      </c>
      <c r="B161" s="5">
        <v>160</v>
      </c>
      <c r="C161" s="5">
        <f>'PR-RAS'!D165</f>
        <v>11414.92</v>
      </c>
      <c r="D161" s="5">
        <f>'PR-RAS'!E165</f>
        <v>14832.02</v>
      </c>
      <c r="E161" s="5">
        <v>0</v>
      </c>
      <c r="F161" s="5">
        <v>0</v>
      </c>
      <c r="G161" s="6">
        <f t="shared" si="4"/>
        <v>6572.6336000000001</v>
      </c>
      <c r="H161" s="6">
        <f t="shared" si="5"/>
        <v>0.1000000000003638</v>
      </c>
      <c r="I161" s="14">
        <v>0</v>
      </c>
      <c r="J161" s="7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2.75" customHeight="1" x14ac:dyDescent="0.2">
      <c r="A162" s="13">
        <v>151</v>
      </c>
      <c r="B162" s="5">
        <v>161</v>
      </c>
      <c r="C162" s="5">
        <f>'PR-RAS'!D166</f>
        <v>0</v>
      </c>
      <c r="D162" s="5">
        <f>'PR-RAS'!E166</f>
        <v>0</v>
      </c>
      <c r="E162" s="5">
        <v>0</v>
      </c>
      <c r="F162" s="5">
        <v>0</v>
      </c>
      <c r="G162" s="6">
        <f t="shared" si="4"/>
        <v>0</v>
      </c>
      <c r="H162" s="6">
        <f t="shared" si="5"/>
        <v>0</v>
      </c>
      <c r="I162" s="14">
        <v>0</v>
      </c>
      <c r="J162" s="7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2.75" customHeight="1" x14ac:dyDescent="0.2">
      <c r="A163" s="13">
        <v>151</v>
      </c>
      <c r="B163" s="5">
        <v>162</v>
      </c>
      <c r="C163" s="5">
        <f>'PR-RAS'!D167</f>
        <v>11140.52</v>
      </c>
      <c r="D163" s="5">
        <f>'PR-RAS'!E167</f>
        <v>14387.15</v>
      </c>
      <c r="E163" s="5">
        <v>0</v>
      </c>
      <c r="F163" s="5">
        <v>0</v>
      </c>
      <c r="G163" s="6">
        <f t="shared" si="4"/>
        <v>6466.2008400000004</v>
      </c>
      <c r="H163" s="6">
        <f t="shared" si="5"/>
        <v>0.62999999999919964</v>
      </c>
      <c r="I163" s="14">
        <v>0</v>
      </c>
      <c r="J163" s="7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2.75" customHeight="1" x14ac:dyDescent="0.2">
      <c r="A164" s="13">
        <v>151</v>
      </c>
      <c r="B164" s="5">
        <v>163</v>
      </c>
      <c r="C164" s="5">
        <f>'PR-RAS'!D168</f>
        <v>274.39999999999998</v>
      </c>
      <c r="D164" s="5">
        <f>'PR-RAS'!E168</f>
        <v>444.87</v>
      </c>
      <c r="E164" s="5">
        <v>0</v>
      </c>
      <c r="F164" s="5">
        <v>0</v>
      </c>
      <c r="G164" s="6">
        <f t="shared" si="4"/>
        <v>189.75482</v>
      </c>
      <c r="H164" s="6">
        <f t="shared" si="5"/>
        <v>0.52999999999997272</v>
      </c>
      <c r="I164" s="14">
        <v>0</v>
      </c>
      <c r="J164" s="7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2.75" customHeight="1" x14ac:dyDescent="0.2">
      <c r="A165" s="13">
        <v>151</v>
      </c>
      <c r="B165" s="5">
        <v>164</v>
      </c>
      <c r="C165" s="5">
        <f>'PR-RAS'!D169</f>
        <v>0</v>
      </c>
      <c r="D165" s="5">
        <f>'PR-RAS'!E169</f>
        <v>0</v>
      </c>
      <c r="E165" s="5">
        <v>0</v>
      </c>
      <c r="F165" s="5">
        <v>0</v>
      </c>
      <c r="G165" s="6">
        <f t="shared" si="4"/>
        <v>0</v>
      </c>
      <c r="H165" s="6">
        <f t="shared" si="5"/>
        <v>0</v>
      </c>
      <c r="I165" s="14">
        <v>0</v>
      </c>
      <c r="J165" s="7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2.75" customHeight="1" x14ac:dyDescent="0.2">
      <c r="A166" s="13">
        <v>151</v>
      </c>
      <c r="B166" s="5">
        <v>165</v>
      </c>
      <c r="C166" s="5">
        <f>'PR-RAS'!D170</f>
        <v>54073.4</v>
      </c>
      <c r="D166" s="5">
        <f>'PR-RAS'!E170</f>
        <v>84357.319999999992</v>
      </c>
      <c r="E166" s="5">
        <v>0</v>
      </c>
      <c r="F166" s="5">
        <v>0</v>
      </c>
      <c r="G166" s="6">
        <f t="shared" si="4"/>
        <v>36760.026599999997</v>
      </c>
      <c r="H166" s="6">
        <f t="shared" si="5"/>
        <v>0.7199999999938882</v>
      </c>
      <c r="I166" s="14">
        <v>0</v>
      </c>
      <c r="J166" s="7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2.75" customHeight="1" x14ac:dyDescent="0.2">
      <c r="A167" s="13">
        <v>151</v>
      </c>
      <c r="B167" s="5">
        <v>166</v>
      </c>
      <c r="C167" s="5">
        <f>'PR-RAS'!D171</f>
        <v>9595.32</v>
      </c>
      <c r="D167" s="5">
        <f>'PR-RAS'!E171</f>
        <v>21075.15</v>
      </c>
      <c r="E167" s="5">
        <v>0</v>
      </c>
      <c r="F167" s="5">
        <v>0</v>
      </c>
      <c r="G167" s="6">
        <f t="shared" si="4"/>
        <v>8589.7729200000012</v>
      </c>
      <c r="H167" s="6">
        <f t="shared" si="5"/>
        <v>0.47000000000116415</v>
      </c>
      <c r="I167" s="14">
        <v>0</v>
      </c>
      <c r="J167" s="7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2.75" customHeight="1" x14ac:dyDescent="0.2">
      <c r="A168" s="13">
        <v>151</v>
      </c>
      <c r="B168" s="5">
        <v>167</v>
      </c>
      <c r="C168" s="5">
        <f>'PR-RAS'!D172</f>
        <v>29396.68</v>
      </c>
      <c r="D168" s="5">
        <f>'PR-RAS'!E172</f>
        <v>40467.47</v>
      </c>
      <c r="E168" s="5">
        <v>0</v>
      </c>
      <c r="F168" s="5">
        <v>0</v>
      </c>
      <c r="G168" s="6">
        <f t="shared" si="4"/>
        <v>18425.380540000002</v>
      </c>
      <c r="H168" s="6">
        <f t="shared" si="5"/>
        <v>0.79000000000087311</v>
      </c>
      <c r="I168" s="14">
        <v>0</v>
      </c>
      <c r="J168" s="7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2.75" customHeight="1" x14ac:dyDescent="0.2">
      <c r="A169" s="13">
        <v>151</v>
      </c>
      <c r="B169" s="5">
        <v>168</v>
      </c>
      <c r="C169" s="5">
        <f>'PR-RAS'!D173</f>
        <v>10615.93</v>
      </c>
      <c r="D169" s="5">
        <f>'PR-RAS'!E173</f>
        <v>11982.97</v>
      </c>
      <c r="E169" s="5">
        <v>0</v>
      </c>
      <c r="F169" s="5">
        <v>0</v>
      </c>
      <c r="G169" s="6">
        <f t="shared" si="4"/>
        <v>5809.7541599999995</v>
      </c>
      <c r="H169" s="6">
        <f t="shared" si="5"/>
        <v>0.1000000000003638</v>
      </c>
      <c r="I169" s="14">
        <v>0</v>
      </c>
      <c r="J169" s="7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2.75" customHeight="1" x14ac:dyDescent="0.2">
      <c r="A170" s="13">
        <v>151</v>
      </c>
      <c r="B170" s="5">
        <v>169</v>
      </c>
      <c r="C170" s="5">
        <f>'PR-RAS'!D174</f>
        <v>2416.04</v>
      </c>
      <c r="D170" s="5">
        <f>'PR-RAS'!E174</f>
        <v>4215.3</v>
      </c>
      <c r="E170" s="5">
        <v>0</v>
      </c>
      <c r="F170" s="5">
        <v>0</v>
      </c>
      <c r="G170" s="6">
        <f t="shared" si="4"/>
        <v>1833.0821599999999</v>
      </c>
      <c r="H170" s="6">
        <f t="shared" si="5"/>
        <v>0.34000000000014552</v>
      </c>
      <c r="I170" s="14">
        <v>0</v>
      </c>
      <c r="J170" s="7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2.75" customHeight="1" x14ac:dyDescent="0.2">
      <c r="A171" s="13">
        <v>151</v>
      </c>
      <c r="B171" s="5">
        <v>170</v>
      </c>
      <c r="C171" s="5">
        <f>'PR-RAS'!D175</f>
        <v>2049.4299999999998</v>
      </c>
      <c r="D171" s="5">
        <f>'PR-RAS'!E175</f>
        <v>6160.51</v>
      </c>
      <c r="E171" s="5">
        <v>0</v>
      </c>
      <c r="F171" s="5">
        <v>0</v>
      </c>
      <c r="G171" s="6">
        <f t="shared" si="4"/>
        <v>2442.9765000000002</v>
      </c>
      <c r="H171" s="6">
        <f t="shared" si="5"/>
        <v>0.91999999999961801</v>
      </c>
      <c r="I171" s="14">
        <v>0</v>
      </c>
      <c r="J171" s="7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2.75" customHeight="1" x14ac:dyDescent="0.2">
      <c r="A172" s="13">
        <v>151</v>
      </c>
      <c r="B172" s="5">
        <v>171</v>
      </c>
      <c r="C172" s="5">
        <f>'PR-RAS'!D176</f>
        <v>0</v>
      </c>
      <c r="D172" s="5">
        <f>'PR-RAS'!E176</f>
        <v>0</v>
      </c>
      <c r="E172" s="5">
        <v>0</v>
      </c>
      <c r="F172" s="5">
        <v>0</v>
      </c>
      <c r="G172" s="6">
        <f t="shared" si="4"/>
        <v>0</v>
      </c>
      <c r="H172" s="6">
        <f t="shared" si="5"/>
        <v>0</v>
      </c>
      <c r="I172" s="14">
        <v>0</v>
      </c>
      <c r="J172" s="7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2.75" customHeight="1" x14ac:dyDescent="0.2">
      <c r="A173" s="13">
        <v>151</v>
      </c>
      <c r="B173" s="5">
        <v>172</v>
      </c>
      <c r="C173" s="5">
        <f>'PR-RAS'!D177</f>
        <v>0</v>
      </c>
      <c r="D173" s="5">
        <f>'PR-RAS'!E177</f>
        <v>455.92</v>
      </c>
      <c r="E173" s="5">
        <v>0</v>
      </c>
      <c r="F173" s="5">
        <v>0</v>
      </c>
      <c r="G173" s="6">
        <f t="shared" si="4"/>
        <v>156.83647999999999</v>
      </c>
      <c r="H173" s="6">
        <f t="shared" si="5"/>
        <v>7.9999999999984084E-2</v>
      </c>
      <c r="I173" s="14">
        <v>0</v>
      </c>
      <c r="J173" s="7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2.75" customHeight="1" x14ac:dyDescent="0.2">
      <c r="A174" s="13">
        <v>151</v>
      </c>
      <c r="B174" s="5">
        <v>173</v>
      </c>
      <c r="C174" s="5">
        <f>'PR-RAS'!D178</f>
        <v>21480.67</v>
      </c>
      <c r="D174" s="5">
        <f>'PR-RAS'!E178</f>
        <v>25161.34</v>
      </c>
      <c r="E174" s="5">
        <v>0</v>
      </c>
      <c r="F174" s="5">
        <v>0</v>
      </c>
      <c r="G174" s="6">
        <f t="shared" si="4"/>
        <v>12421.97955</v>
      </c>
      <c r="H174" s="6">
        <f t="shared" si="5"/>
        <v>0.67000000000189175</v>
      </c>
      <c r="I174" s="14">
        <v>0</v>
      </c>
      <c r="J174" s="7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2.75" customHeight="1" x14ac:dyDescent="0.2">
      <c r="A175" s="13">
        <v>151</v>
      </c>
      <c r="B175" s="5">
        <v>174</v>
      </c>
      <c r="C175" s="5">
        <f>'PR-RAS'!D179</f>
        <v>609.72</v>
      </c>
      <c r="D175" s="5">
        <f>'PR-RAS'!E179</f>
        <v>998.6</v>
      </c>
      <c r="E175" s="5">
        <v>0</v>
      </c>
      <c r="F175" s="5">
        <v>0</v>
      </c>
      <c r="G175" s="6">
        <f t="shared" si="4"/>
        <v>453.60407999999995</v>
      </c>
      <c r="H175" s="6">
        <f t="shared" si="5"/>
        <v>0.67999999999994998</v>
      </c>
      <c r="I175" s="14">
        <v>0</v>
      </c>
      <c r="J175" s="7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2.75" customHeight="1" x14ac:dyDescent="0.2">
      <c r="A176" s="13">
        <v>151</v>
      </c>
      <c r="B176" s="5">
        <v>175</v>
      </c>
      <c r="C176" s="5">
        <f>'PR-RAS'!D180</f>
        <v>5507.22</v>
      </c>
      <c r="D176" s="5">
        <f>'PR-RAS'!E180</f>
        <v>8232.7099999999991</v>
      </c>
      <c r="E176" s="5">
        <v>0</v>
      </c>
      <c r="F176" s="5">
        <v>0</v>
      </c>
      <c r="G176" s="6">
        <f t="shared" si="4"/>
        <v>3845.2119999999995</v>
      </c>
      <c r="H176" s="6">
        <f t="shared" si="5"/>
        <v>0.51000000000112777</v>
      </c>
      <c r="I176" s="14">
        <v>0</v>
      </c>
      <c r="J176" s="7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2.75" customHeight="1" x14ac:dyDescent="0.2">
      <c r="A177" s="13">
        <v>151</v>
      </c>
      <c r="B177" s="5">
        <v>176</v>
      </c>
      <c r="C177" s="5">
        <f>'PR-RAS'!D181</f>
        <v>0</v>
      </c>
      <c r="D177" s="5">
        <f>'PR-RAS'!E181</f>
        <v>0</v>
      </c>
      <c r="E177" s="5">
        <v>0</v>
      </c>
      <c r="F177" s="5">
        <v>0</v>
      </c>
      <c r="G177" s="6">
        <f t="shared" si="4"/>
        <v>0</v>
      </c>
      <c r="H177" s="6">
        <f t="shared" si="5"/>
        <v>0</v>
      </c>
      <c r="I177" s="14">
        <v>0</v>
      </c>
      <c r="J177" s="7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2.75" customHeight="1" x14ac:dyDescent="0.2">
      <c r="A178" s="13">
        <v>151</v>
      </c>
      <c r="B178" s="5">
        <v>177</v>
      </c>
      <c r="C178" s="5">
        <f>'PR-RAS'!D182</f>
        <v>2701.48</v>
      </c>
      <c r="D178" s="5">
        <f>'PR-RAS'!E182</f>
        <v>2973.34</v>
      </c>
      <c r="E178" s="5">
        <v>0</v>
      </c>
      <c r="F178" s="5">
        <v>0</v>
      </c>
      <c r="G178" s="6">
        <f t="shared" si="4"/>
        <v>1530.7243199999998</v>
      </c>
      <c r="H178" s="6">
        <f t="shared" si="5"/>
        <v>0.82000000000016371</v>
      </c>
      <c r="I178" s="14">
        <v>0</v>
      </c>
      <c r="J178" s="7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2.75" customHeight="1" x14ac:dyDescent="0.2">
      <c r="A179" s="13">
        <v>151</v>
      </c>
      <c r="B179" s="5">
        <v>178</v>
      </c>
      <c r="C179" s="5">
        <f>'PR-RAS'!D183</f>
        <v>0</v>
      </c>
      <c r="D179" s="5">
        <f>'PR-RAS'!E183</f>
        <v>0</v>
      </c>
      <c r="E179" s="5">
        <v>0</v>
      </c>
      <c r="F179" s="5">
        <v>0</v>
      </c>
      <c r="G179" s="6">
        <f t="shared" si="4"/>
        <v>0</v>
      </c>
      <c r="H179" s="6">
        <f t="shared" si="5"/>
        <v>0</v>
      </c>
      <c r="I179" s="14">
        <v>0</v>
      </c>
      <c r="J179" s="7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2.75" customHeight="1" x14ac:dyDescent="0.2">
      <c r="A180" s="13">
        <v>151</v>
      </c>
      <c r="B180" s="5">
        <v>179</v>
      </c>
      <c r="C180" s="5">
        <f>'PR-RAS'!D184</f>
        <v>1030.47</v>
      </c>
      <c r="D180" s="5">
        <f>'PR-RAS'!E184</f>
        <v>1804.77</v>
      </c>
      <c r="E180" s="5">
        <v>0</v>
      </c>
      <c r="F180" s="5">
        <v>0</v>
      </c>
      <c r="G180" s="6">
        <f t="shared" si="4"/>
        <v>830.56178999999997</v>
      </c>
      <c r="H180" s="6">
        <f t="shared" si="5"/>
        <v>0.70000000000004547</v>
      </c>
      <c r="I180" s="14">
        <v>0</v>
      </c>
      <c r="J180" s="7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2.75" customHeight="1" x14ac:dyDescent="0.2">
      <c r="A181" s="13">
        <v>151</v>
      </c>
      <c r="B181" s="5">
        <v>180</v>
      </c>
      <c r="C181" s="5">
        <f>'PR-RAS'!D185</f>
        <v>5047.6099999999997</v>
      </c>
      <c r="D181" s="5">
        <f>'PR-RAS'!E185</f>
        <v>9826.74</v>
      </c>
      <c r="E181" s="5">
        <v>0</v>
      </c>
      <c r="F181" s="5">
        <v>0</v>
      </c>
      <c r="G181" s="6">
        <f t="shared" si="4"/>
        <v>4446.1961999999994</v>
      </c>
      <c r="H181" s="6">
        <f t="shared" si="5"/>
        <v>0.6500000000005457</v>
      </c>
      <c r="I181" s="14">
        <v>0</v>
      </c>
      <c r="J181" s="7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2.75" customHeight="1" x14ac:dyDescent="0.2">
      <c r="A182" s="13">
        <v>151</v>
      </c>
      <c r="B182" s="5">
        <v>181</v>
      </c>
      <c r="C182" s="5">
        <f>'PR-RAS'!D186</f>
        <v>6436.71</v>
      </c>
      <c r="D182" s="5">
        <f>'PR-RAS'!E186</f>
        <v>1325.18</v>
      </c>
      <c r="E182" s="5">
        <v>0</v>
      </c>
      <c r="F182" s="5">
        <v>0</v>
      </c>
      <c r="G182" s="6">
        <f t="shared" si="4"/>
        <v>1644.7596699999999</v>
      </c>
      <c r="H182" s="6">
        <f t="shared" si="5"/>
        <v>0.47000000000002728</v>
      </c>
      <c r="I182" s="14">
        <v>0</v>
      </c>
      <c r="J182" s="7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2.75" customHeight="1" x14ac:dyDescent="0.2">
      <c r="A183" s="13">
        <v>151</v>
      </c>
      <c r="B183" s="5">
        <v>182</v>
      </c>
      <c r="C183" s="5">
        <f>'PR-RAS'!D187</f>
        <v>147.46</v>
      </c>
      <c r="D183" s="5">
        <f>'PR-RAS'!E187</f>
        <v>0</v>
      </c>
      <c r="E183" s="5">
        <v>0</v>
      </c>
      <c r="F183" s="5">
        <v>0</v>
      </c>
      <c r="G183" s="6">
        <f t="shared" si="4"/>
        <v>26.837720000000001</v>
      </c>
      <c r="H183" s="6">
        <f t="shared" si="5"/>
        <v>0.46000000000000796</v>
      </c>
      <c r="I183" s="14">
        <v>0</v>
      </c>
      <c r="J183" s="7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2.75" customHeight="1" x14ac:dyDescent="0.2">
      <c r="A184" s="13">
        <v>151</v>
      </c>
      <c r="B184" s="5">
        <v>183</v>
      </c>
      <c r="C184" s="5">
        <f>'PR-RAS'!D188</f>
        <v>0</v>
      </c>
      <c r="D184" s="5">
        <f>'PR-RAS'!E188</f>
        <v>0</v>
      </c>
      <c r="E184" s="5">
        <v>0</v>
      </c>
      <c r="F184" s="5">
        <v>0</v>
      </c>
      <c r="G184" s="6">
        <f t="shared" si="4"/>
        <v>0</v>
      </c>
      <c r="H184" s="6">
        <f t="shared" si="5"/>
        <v>0</v>
      </c>
      <c r="I184" s="14">
        <v>0</v>
      </c>
      <c r="J184" s="7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2.75" customHeight="1" x14ac:dyDescent="0.2">
      <c r="A185" s="13">
        <v>151</v>
      </c>
      <c r="B185" s="5">
        <v>184</v>
      </c>
      <c r="C185" s="5">
        <f>'PR-RAS'!D189</f>
        <v>0</v>
      </c>
      <c r="D185" s="5">
        <f>'PR-RAS'!E189</f>
        <v>0</v>
      </c>
      <c r="E185" s="5">
        <v>0</v>
      </c>
      <c r="F185" s="5">
        <v>0</v>
      </c>
      <c r="G185" s="6">
        <f t="shared" si="4"/>
        <v>0</v>
      </c>
      <c r="H185" s="6">
        <f t="shared" si="5"/>
        <v>0</v>
      </c>
      <c r="I185" s="14">
        <v>0</v>
      </c>
      <c r="J185" s="7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2.75" customHeight="1" x14ac:dyDescent="0.2">
      <c r="A186" s="13">
        <v>151</v>
      </c>
      <c r="B186" s="5">
        <v>185</v>
      </c>
      <c r="C186" s="5">
        <f>'PR-RAS'!D190</f>
        <v>0</v>
      </c>
      <c r="D186" s="5">
        <f>'PR-RAS'!E190</f>
        <v>0</v>
      </c>
      <c r="E186" s="5">
        <v>0</v>
      </c>
      <c r="F186" s="5">
        <v>0</v>
      </c>
      <c r="G186" s="6">
        <f t="shared" si="4"/>
        <v>0</v>
      </c>
      <c r="H186" s="6">
        <f t="shared" si="5"/>
        <v>0</v>
      </c>
      <c r="I186" s="14">
        <v>0</v>
      </c>
      <c r="J186" s="7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2.75" customHeight="1" x14ac:dyDescent="0.2">
      <c r="A187" s="13">
        <v>151</v>
      </c>
      <c r="B187" s="5">
        <v>186</v>
      </c>
      <c r="C187" s="5">
        <f>'PR-RAS'!D191</f>
        <v>0</v>
      </c>
      <c r="D187" s="5">
        <f>'PR-RAS'!E191</f>
        <v>0</v>
      </c>
      <c r="E187" s="5">
        <v>0</v>
      </c>
      <c r="F187" s="5">
        <v>0</v>
      </c>
      <c r="G187" s="6">
        <f t="shared" si="4"/>
        <v>0</v>
      </c>
      <c r="H187" s="6">
        <f t="shared" si="5"/>
        <v>0</v>
      </c>
      <c r="I187" s="14">
        <v>0</v>
      </c>
      <c r="J187" s="7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2.75" customHeight="1" x14ac:dyDescent="0.2">
      <c r="A188" s="13">
        <v>151</v>
      </c>
      <c r="B188" s="5">
        <v>187</v>
      </c>
      <c r="C188" s="5">
        <f>'PR-RAS'!D192</f>
        <v>0</v>
      </c>
      <c r="D188" s="5">
        <f>'PR-RAS'!E192</f>
        <v>0</v>
      </c>
      <c r="E188" s="5">
        <v>0</v>
      </c>
      <c r="F188" s="5">
        <v>0</v>
      </c>
      <c r="G188" s="6">
        <f t="shared" si="4"/>
        <v>0</v>
      </c>
      <c r="H188" s="6">
        <f t="shared" si="5"/>
        <v>0</v>
      </c>
      <c r="I188" s="14">
        <v>0</v>
      </c>
      <c r="J188" s="7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2.75" customHeight="1" x14ac:dyDescent="0.2">
      <c r="A189" s="13">
        <v>151</v>
      </c>
      <c r="B189" s="5">
        <v>188</v>
      </c>
      <c r="C189" s="5">
        <f>'PR-RAS'!D193</f>
        <v>0</v>
      </c>
      <c r="D189" s="5">
        <f>'PR-RAS'!E193</f>
        <v>0</v>
      </c>
      <c r="E189" s="5">
        <v>0</v>
      </c>
      <c r="F189" s="5">
        <v>0</v>
      </c>
      <c r="G189" s="6">
        <f t="shared" si="4"/>
        <v>0</v>
      </c>
      <c r="H189" s="6">
        <f t="shared" si="5"/>
        <v>0</v>
      </c>
      <c r="I189" s="14">
        <v>0</v>
      </c>
      <c r="J189" s="7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2.75" customHeight="1" x14ac:dyDescent="0.2">
      <c r="A190" s="13">
        <v>151</v>
      </c>
      <c r="B190" s="5">
        <v>189</v>
      </c>
      <c r="C190" s="5">
        <f>'PR-RAS'!D194</f>
        <v>2061.04</v>
      </c>
      <c r="D190" s="5">
        <f>'PR-RAS'!E194</f>
        <v>2113.39</v>
      </c>
      <c r="E190" s="5">
        <v>0</v>
      </c>
      <c r="F190" s="5">
        <v>0</v>
      </c>
      <c r="G190" s="6">
        <f t="shared" si="4"/>
        <v>1188.39798</v>
      </c>
      <c r="H190" s="6">
        <f t="shared" si="5"/>
        <v>0.42999999999983629</v>
      </c>
      <c r="I190" s="14">
        <v>0</v>
      </c>
      <c r="J190" s="7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2.75" customHeight="1" x14ac:dyDescent="0.2">
      <c r="A191" s="13">
        <v>151</v>
      </c>
      <c r="B191" s="5">
        <v>190</v>
      </c>
      <c r="C191" s="5">
        <f>'PR-RAS'!D195</f>
        <v>0</v>
      </c>
      <c r="D191" s="5">
        <f>'PR-RAS'!E195</f>
        <v>0</v>
      </c>
      <c r="E191" s="5">
        <v>0</v>
      </c>
      <c r="F191" s="5">
        <v>0</v>
      </c>
      <c r="G191" s="6">
        <f t="shared" si="4"/>
        <v>0</v>
      </c>
      <c r="H191" s="6">
        <f t="shared" si="5"/>
        <v>0</v>
      </c>
      <c r="I191" s="14">
        <v>0</v>
      </c>
      <c r="J191" s="7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2.75" customHeight="1" x14ac:dyDescent="0.2">
      <c r="A192" s="13">
        <v>151</v>
      </c>
      <c r="B192" s="5">
        <v>191</v>
      </c>
      <c r="C192" s="5">
        <f>'PR-RAS'!D196</f>
        <v>1647.08</v>
      </c>
      <c r="D192" s="5">
        <f>'PR-RAS'!E196</f>
        <v>1809.81</v>
      </c>
      <c r="E192" s="5">
        <v>0</v>
      </c>
      <c r="F192" s="5">
        <v>0</v>
      </c>
      <c r="G192" s="6">
        <f t="shared" si="4"/>
        <v>1005.9397</v>
      </c>
      <c r="H192" s="6">
        <f t="shared" si="5"/>
        <v>0.26999999999998181</v>
      </c>
      <c r="I192" s="14">
        <v>0</v>
      </c>
      <c r="J192" s="7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2.75" customHeight="1" x14ac:dyDescent="0.2">
      <c r="A193" s="13">
        <v>151</v>
      </c>
      <c r="B193" s="5">
        <v>192</v>
      </c>
      <c r="C193" s="5">
        <f>'PR-RAS'!D197</f>
        <v>154.08000000000001</v>
      </c>
      <c r="D193" s="5">
        <f>'PR-RAS'!E197</f>
        <v>61.43</v>
      </c>
      <c r="E193" s="5">
        <v>0</v>
      </c>
      <c r="F193" s="5">
        <v>0</v>
      </c>
      <c r="G193" s="6">
        <f t="shared" si="4"/>
        <v>53.17248</v>
      </c>
      <c r="H193" s="6">
        <f t="shared" si="5"/>
        <v>0.51000000000001222</v>
      </c>
      <c r="I193" s="14">
        <v>0</v>
      </c>
      <c r="J193" s="7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2.75" customHeight="1" x14ac:dyDescent="0.2">
      <c r="A194" s="13">
        <v>151</v>
      </c>
      <c r="B194" s="5">
        <v>193</v>
      </c>
      <c r="C194" s="5">
        <f>'PR-RAS'!D198</f>
        <v>0</v>
      </c>
      <c r="D194" s="5">
        <f>'PR-RAS'!E198</f>
        <v>0</v>
      </c>
      <c r="E194" s="5">
        <v>0</v>
      </c>
      <c r="F194" s="5">
        <v>0</v>
      </c>
      <c r="G194" s="6">
        <f t="shared" ref="G194:G257" si="6">(B194/1000)*(C194*1+D194*2)</f>
        <v>0</v>
      </c>
      <c r="H194" s="6">
        <f t="shared" ref="H194:H257" si="7">ABS(C194-ROUND(C194,0))+ABS(D194-ROUND(D194,0))</f>
        <v>0</v>
      </c>
      <c r="I194" s="14">
        <v>0</v>
      </c>
      <c r="J194" s="7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2.75" customHeight="1" x14ac:dyDescent="0.2">
      <c r="A195" s="13">
        <v>151</v>
      </c>
      <c r="B195" s="5">
        <v>194</v>
      </c>
      <c r="C195" s="5">
        <f>'PR-RAS'!D199</f>
        <v>90.18</v>
      </c>
      <c r="D195" s="5">
        <f>'PR-RAS'!E199</f>
        <v>127.44</v>
      </c>
      <c r="E195" s="5">
        <v>0</v>
      </c>
      <c r="F195" s="5">
        <v>0</v>
      </c>
      <c r="G195" s="6">
        <f t="shared" si="6"/>
        <v>66.941640000000007</v>
      </c>
      <c r="H195" s="6">
        <f t="shared" si="7"/>
        <v>0.62000000000000455</v>
      </c>
      <c r="I195" s="14">
        <v>0</v>
      </c>
      <c r="J195" s="7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2.75" customHeight="1" x14ac:dyDescent="0.2">
      <c r="A196" s="13">
        <v>151</v>
      </c>
      <c r="B196" s="5">
        <v>195</v>
      </c>
      <c r="C196" s="5">
        <f>'PR-RAS'!D200</f>
        <v>0</v>
      </c>
      <c r="D196" s="5">
        <f>'PR-RAS'!E200</f>
        <v>0</v>
      </c>
      <c r="E196" s="5">
        <v>0</v>
      </c>
      <c r="F196" s="5">
        <v>0</v>
      </c>
      <c r="G196" s="6">
        <f t="shared" si="6"/>
        <v>0</v>
      </c>
      <c r="H196" s="6">
        <f t="shared" si="7"/>
        <v>0</v>
      </c>
      <c r="I196" s="14">
        <v>0</v>
      </c>
      <c r="J196" s="7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2.75" customHeight="1" x14ac:dyDescent="0.2">
      <c r="A197" s="13">
        <v>151</v>
      </c>
      <c r="B197" s="5">
        <v>196</v>
      </c>
      <c r="C197" s="5">
        <f>'PR-RAS'!D201</f>
        <v>169.7</v>
      </c>
      <c r="D197" s="5">
        <f>'PR-RAS'!E201</f>
        <v>114.71</v>
      </c>
      <c r="E197" s="5">
        <v>0</v>
      </c>
      <c r="F197" s="5">
        <v>0</v>
      </c>
      <c r="G197" s="6">
        <f t="shared" si="6"/>
        <v>78.227519999999998</v>
      </c>
      <c r="H197" s="6">
        <f t="shared" si="7"/>
        <v>0.59000000000001762</v>
      </c>
      <c r="I197" s="14">
        <v>0</v>
      </c>
      <c r="J197" s="7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2.75" customHeight="1" x14ac:dyDescent="0.2">
      <c r="A198" s="13">
        <v>151</v>
      </c>
      <c r="B198" s="5">
        <v>197</v>
      </c>
      <c r="C198" s="5">
        <f>'PR-RAS'!D202</f>
        <v>571.05999999999995</v>
      </c>
      <c r="D198" s="5">
        <f>'PR-RAS'!E202</f>
        <v>895.45</v>
      </c>
      <c r="E198" s="5">
        <v>0</v>
      </c>
      <c r="F198" s="5">
        <v>0</v>
      </c>
      <c r="G198" s="6">
        <f t="shared" si="6"/>
        <v>465.30612000000002</v>
      </c>
      <c r="H198" s="6">
        <f t="shared" si="7"/>
        <v>0.50999999999999091</v>
      </c>
      <c r="I198" s="14">
        <v>0</v>
      </c>
      <c r="J198" s="7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2.75" customHeight="1" x14ac:dyDescent="0.2">
      <c r="A199" s="13">
        <v>151</v>
      </c>
      <c r="B199" s="5">
        <v>198</v>
      </c>
      <c r="C199" s="5">
        <f>'PR-RAS'!D203</f>
        <v>0</v>
      </c>
      <c r="D199" s="5">
        <f>'PR-RAS'!E203</f>
        <v>0</v>
      </c>
      <c r="E199" s="5">
        <v>0</v>
      </c>
      <c r="F199" s="5">
        <v>0</v>
      </c>
      <c r="G199" s="6">
        <f t="shared" si="6"/>
        <v>0</v>
      </c>
      <c r="H199" s="6">
        <f t="shared" si="7"/>
        <v>0</v>
      </c>
      <c r="I199" s="14">
        <v>0</v>
      </c>
      <c r="J199" s="7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2.75" customHeight="1" x14ac:dyDescent="0.2">
      <c r="A200" s="13">
        <v>151</v>
      </c>
      <c r="B200" s="5">
        <v>199</v>
      </c>
      <c r="C200" s="5">
        <f>'PR-RAS'!D204</f>
        <v>0</v>
      </c>
      <c r="D200" s="5">
        <f>'PR-RAS'!E204</f>
        <v>0</v>
      </c>
      <c r="E200" s="5">
        <v>0</v>
      </c>
      <c r="F200" s="5">
        <v>0</v>
      </c>
      <c r="G200" s="6">
        <f t="shared" si="6"/>
        <v>0</v>
      </c>
      <c r="H200" s="6">
        <f t="shared" si="7"/>
        <v>0</v>
      </c>
      <c r="I200" s="14">
        <v>0</v>
      </c>
      <c r="J200" s="7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2.75" customHeight="1" x14ac:dyDescent="0.2">
      <c r="A201" s="13">
        <v>151</v>
      </c>
      <c r="B201" s="5">
        <v>200</v>
      </c>
      <c r="C201" s="5">
        <f>'PR-RAS'!D205</f>
        <v>0</v>
      </c>
      <c r="D201" s="5">
        <f>'PR-RAS'!E205</f>
        <v>0</v>
      </c>
      <c r="E201" s="5">
        <v>0</v>
      </c>
      <c r="F201" s="5">
        <v>0</v>
      </c>
      <c r="G201" s="6">
        <f t="shared" si="6"/>
        <v>0</v>
      </c>
      <c r="H201" s="6">
        <f t="shared" si="7"/>
        <v>0</v>
      </c>
      <c r="I201" s="14">
        <v>0</v>
      </c>
      <c r="J201" s="7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2.75" customHeight="1" x14ac:dyDescent="0.2">
      <c r="A202" s="13">
        <v>151</v>
      </c>
      <c r="B202" s="5">
        <v>201</v>
      </c>
      <c r="C202" s="5">
        <f>'PR-RAS'!D206</f>
        <v>0</v>
      </c>
      <c r="D202" s="5">
        <f>'PR-RAS'!E206</f>
        <v>0</v>
      </c>
      <c r="E202" s="5">
        <v>0</v>
      </c>
      <c r="F202" s="5">
        <v>0</v>
      </c>
      <c r="G202" s="6">
        <f t="shared" si="6"/>
        <v>0</v>
      </c>
      <c r="H202" s="6">
        <f t="shared" si="7"/>
        <v>0</v>
      </c>
      <c r="I202" s="14">
        <v>0</v>
      </c>
      <c r="J202" s="7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2.75" customHeight="1" x14ac:dyDescent="0.2">
      <c r="A203" s="13">
        <v>151</v>
      </c>
      <c r="B203" s="5">
        <v>202</v>
      </c>
      <c r="C203" s="5">
        <f>'PR-RAS'!D207</f>
        <v>0</v>
      </c>
      <c r="D203" s="5">
        <f>'PR-RAS'!E207</f>
        <v>0</v>
      </c>
      <c r="E203" s="5">
        <v>0</v>
      </c>
      <c r="F203" s="5">
        <v>0</v>
      </c>
      <c r="G203" s="6">
        <f t="shared" si="6"/>
        <v>0</v>
      </c>
      <c r="H203" s="6">
        <f t="shared" si="7"/>
        <v>0</v>
      </c>
      <c r="I203" s="14">
        <v>0</v>
      </c>
      <c r="J203" s="7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2.75" customHeight="1" x14ac:dyDescent="0.2">
      <c r="A204" s="13">
        <v>151</v>
      </c>
      <c r="B204" s="5">
        <v>203</v>
      </c>
      <c r="C204" s="5">
        <f>'PR-RAS'!D208</f>
        <v>0</v>
      </c>
      <c r="D204" s="5">
        <f>'PR-RAS'!E208</f>
        <v>0</v>
      </c>
      <c r="E204" s="5">
        <v>0</v>
      </c>
      <c r="F204" s="5">
        <v>0</v>
      </c>
      <c r="G204" s="6">
        <f t="shared" si="6"/>
        <v>0</v>
      </c>
      <c r="H204" s="6">
        <f t="shared" si="7"/>
        <v>0</v>
      </c>
      <c r="I204" s="14">
        <v>0</v>
      </c>
      <c r="J204" s="7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2.75" customHeight="1" x14ac:dyDescent="0.2">
      <c r="A205" s="13">
        <v>151</v>
      </c>
      <c r="B205" s="5">
        <v>204</v>
      </c>
      <c r="C205" s="5">
        <f>'PR-RAS'!D209</f>
        <v>0</v>
      </c>
      <c r="D205" s="5">
        <f>'PR-RAS'!E209</f>
        <v>0</v>
      </c>
      <c r="E205" s="5">
        <v>0</v>
      </c>
      <c r="F205" s="5">
        <v>0</v>
      </c>
      <c r="G205" s="6">
        <f t="shared" si="6"/>
        <v>0</v>
      </c>
      <c r="H205" s="6">
        <f t="shared" si="7"/>
        <v>0</v>
      </c>
      <c r="I205" s="14">
        <v>0</v>
      </c>
      <c r="J205" s="7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2.75" customHeight="1" x14ac:dyDescent="0.2">
      <c r="A206" s="13">
        <v>151</v>
      </c>
      <c r="B206" s="5">
        <v>205</v>
      </c>
      <c r="C206" s="5">
        <f>'PR-RAS'!D210</f>
        <v>0</v>
      </c>
      <c r="D206" s="5">
        <f>'PR-RAS'!E210</f>
        <v>0</v>
      </c>
      <c r="E206" s="5">
        <v>0</v>
      </c>
      <c r="F206" s="5">
        <v>0</v>
      </c>
      <c r="G206" s="6">
        <f t="shared" si="6"/>
        <v>0</v>
      </c>
      <c r="H206" s="6">
        <f t="shared" si="7"/>
        <v>0</v>
      </c>
      <c r="I206" s="14">
        <v>0</v>
      </c>
      <c r="J206" s="7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2.75" customHeight="1" x14ac:dyDescent="0.2">
      <c r="A207" s="13">
        <v>151</v>
      </c>
      <c r="B207" s="5">
        <v>206</v>
      </c>
      <c r="C207" s="5">
        <f>'PR-RAS'!D211</f>
        <v>0</v>
      </c>
      <c r="D207" s="5">
        <f>'PR-RAS'!E211</f>
        <v>0</v>
      </c>
      <c r="E207" s="5">
        <v>0</v>
      </c>
      <c r="F207" s="5">
        <v>0</v>
      </c>
      <c r="G207" s="6">
        <f t="shared" si="6"/>
        <v>0</v>
      </c>
      <c r="H207" s="6">
        <f t="shared" si="7"/>
        <v>0</v>
      </c>
      <c r="I207" s="14">
        <v>0</v>
      </c>
      <c r="J207" s="7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2.75" customHeight="1" x14ac:dyDescent="0.2">
      <c r="A208" s="13">
        <v>151</v>
      </c>
      <c r="B208" s="5">
        <v>207</v>
      </c>
      <c r="C208" s="5">
        <f>'PR-RAS'!D212</f>
        <v>0</v>
      </c>
      <c r="D208" s="5">
        <f>'PR-RAS'!E212</f>
        <v>0</v>
      </c>
      <c r="E208" s="5">
        <v>0</v>
      </c>
      <c r="F208" s="5">
        <v>0</v>
      </c>
      <c r="G208" s="6">
        <f t="shared" si="6"/>
        <v>0</v>
      </c>
      <c r="H208" s="6">
        <f t="shared" si="7"/>
        <v>0</v>
      </c>
      <c r="I208" s="14">
        <v>0</v>
      </c>
      <c r="J208" s="7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2.75" customHeight="1" x14ac:dyDescent="0.2">
      <c r="A209" s="13">
        <v>151</v>
      </c>
      <c r="B209" s="5">
        <v>208</v>
      </c>
      <c r="C209" s="5">
        <f>'PR-RAS'!D213</f>
        <v>0</v>
      </c>
      <c r="D209" s="5">
        <f>'PR-RAS'!E213</f>
        <v>0</v>
      </c>
      <c r="E209" s="5">
        <v>0</v>
      </c>
      <c r="F209" s="5">
        <v>0</v>
      </c>
      <c r="G209" s="6">
        <f t="shared" si="6"/>
        <v>0</v>
      </c>
      <c r="H209" s="6">
        <f t="shared" si="7"/>
        <v>0</v>
      </c>
      <c r="I209" s="14">
        <v>0</v>
      </c>
      <c r="J209" s="7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2.75" customHeight="1" x14ac:dyDescent="0.2">
      <c r="A210" s="13">
        <v>151</v>
      </c>
      <c r="B210" s="5">
        <v>209</v>
      </c>
      <c r="C210" s="5">
        <f>'PR-RAS'!D214</f>
        <v>0</v>
      </c>
      <c r="D210" s="5">
        <f>'PR-RAS'!E214</f>
        <v>0</v>
      </c>
      <c r="E210" s="5">
        <v>0</v>
      </c>
      <c r="F210" s="5">
        <v>0</v>
      </c>
      <c r="G210" s="6">
        <f t="shared" si="6"/>
        <v>0</v>
      </c>
      <c r="H210" s="6">
        <f t="shared" si="7"/>
        <v>0</v>
      </c>
      <c r="I210" s="14">
        <v>0</v>
      </c>
      <c r="J210" s="7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2.75" customHeight="1" x14ac:dyDescent="0.2">
      <c r="A211" s="13">
        <v>151</v>
      </c>
      <c r="B211" s="5">
        <v>210</v>
      </c>
      <c r="C211" s="5">
        <f>'PR-RAS'!D215</f>
        <v>0</v>
      </c>
      <c r="D211" s="5">
        <f>'PR-RAS'!E215</f>
        <v>0</v>
      </c>
      <c r="E211" s="5">
        <v>0</v>
      </c>
      <c r="F211" s="5">
        <v>0</v>
      </c>
      <c r="G211" s="6">
        <f t="shared" si="6"/>
        <v>0</v>
      </c>
      <c r="H211" s="6">
        <f t="shared" si="7"/>
        <v>0</v>
      </c>
      <c r="I211" s="14">
        <v>0</v>
      </c>
      <c r="J211" s="7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2.75" customHeight="1" x14ac:dyDescent="0.2">
      <c r="A212" s="13">
        <v>151</v>
      </c>
      <c r="B212" s="5">
        <v>211</v>
      </c>
      <c r="C212" s="5">
        <f>'PR-RAS'!D216</f>
        <v>571.05999999999995</v>
      </c>
      <c r="D212" s="5">
        <f>'PR-RAS'!E216</f>
        <v>895.45</v>
      </c>
      <c r="E212" s="5">
        <v>0</v>
      </c>
      <c r="F212" s="5">
        <v>0</v>
      </c>
      <c r="G212" s="6">
        <f t="shared" si="6"/>
        <v>498.37356</v>
      </c>
      <c r="H212" s="6">
        <f t="shared" si="7"/>
        <v>0.50999999999999091</v>
      </c>
      <c r="I212" s="14">
        <v>0</v>
      </c>
      <c r="J212" s="7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2.75" customHeight="1" x14ac:dyDescent="0.2">
      <c r="A213" s="13">
        <v>151</v>
      </c>
      <c r="B213" s="5">
        <v>212</v>
      </c>
      <c r="C213" s="5">
        <f>'PR-RAS'!D217</f>
        <v>571.05999999999995</v>
      </c>
      <c r="D213" s="5">
        <f>'PR-RAS'!E217</f>
        <v>895.45</v>
      </c>
      <c r="E213" s="5">
        <v>0</v>
      </c>
      <c r="F213" s="5">
        <v>0</v>
      </c>
      <c r="G213" s="6">
        <f t="shared" si="6"/>
        <v>500.73552000000001</v>
      </c>
      <c r="H213" s="6">
        <f t="shared" si="7"/>
        <v>0.50999999999999091</v>
      </c>
      <c r="I213" s="14">
        <v>0</v>
      </c>
      <c r="J213" s="7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2.75" customHeight="1" x14ac:dyDescent="0.2">
      <c r="A214" s="13">
        <v>151</v>
      </c>
      <c r="B214" s="5">
        <v>213</v>
      </c>
      <c r="C214" s="5">
        <f>'PR-RAS'!D218</f>
        <v>0</v>
      </c>
      <c r="D214" s="5">
        <f>'PR-RAS'!E218</f>
        <v>0</v>
      </c>
      <c r="E214" s="5">
        <v>0</v>
      </c>
      <c r="F214" s="5">
        <v>0</v>
      </c>
      <c r="G214" s="6">
        <f t="shared" si="6"/>
        <v>0</v>
      </c>
      <c r="H214" s="6">
        <f t="shared" si="7"/>
        <v>0</v>
      </c>
      <c r="I214" s="14">
        <v>0</v>
      </c>
      <c r="J214" s="7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2.75" customHeight="1" x14ac:dyDescent="0.2">
      <c r="A215" s="13">
        <v>151</v>
      </c>
      <c r="B215" s="5">
        <v>214</v>
      </c>
      <c r="C215" s="5">
        <f>'PR-RAS'!D219</f>
        <v>0</v>
      </c>
      <c r="D215" s="5">
        <f>'PR-RAS'!E219</f>
        <v>0</v>
      </c>
      <c r="E215" s="5">
        <v>0</v>
      </c>
      <c r="F215" s="5">
        <v>0</v>
      </c>
      <c r="G215" s="6">
        <f t="shared" si="6"/>
        <v>0</v>
      </c>
      <c r="H215" s="6">
        <f t="shared" si="7"/>
        <v>0</v>
      </c>
      <c r="I215" s="14">
        <v>0</v>
      </c>
      <c r="J215" s="7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2.75" customHeight="1" x14ac:dyDescent="0.2">
      <c r="A216" s="13">
        <v>151</v>
      </c>
      <c r="B216" s="5">
        <v>215</v>
      </c>
      <c r="C216" s="5">
        <f>'PR-RAS'!D220</f>
        <v>0</v>
      </c>
      <c r="D216" s="5">
        <f>'PR-RAS'!E220</f>
        <v>0</v>
      </c>
      <c r="E216" s="5">
        <v>0</v>
      </c>
      <c r="F216" s="5">
        <v>0</v>
      </c>
      <c r="G216" s="6">
        <f t="shared" si="6"/>
        <v>0</v>
      </c>
      <c r="H216" s="6">
        <f t="shared" si="7"/>
        <v>0</v>
      </c>
      <c r="I216" s="14">
        <v>0</v>
      </c>
      <c r="J216" s="7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2.75" customHeight="1" x14ac:dyDescent="0.2">
      <c r="A217" s="13">
        <v>151</v>
      </c>
      <c r="B217" s="5">
        <v>216</v>
      </c>
      <c r="C217" s="5">
        <f>'PR-RAS'!D221</f>
        <v>0</v>
      </c>
      <c r="D217" s="5">
        <f>'PR-RAS'!E221</f>
        <v>0</v>
      </c>
      <c r="E217" s="5">
        <v>0</v>
      </c>
      <c r="F217" s="5">
        <v>0</v>
      </c>
      <c r="G217" s="6">
        <f t="shared" si="6"/>
        <v>0</v>
      </c>
      <c r="H217" s="6">
        <f t="shared" si="7"/>
        <v>0</v>
      </c>
      <c r="I217" s="14">
        <v>0</v>
      </c>
      <c r="J217" s="7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2.75" customHeight="1" x14ac:dyDescent="0.2">
      <c r="A218" s="13">
        <v>151</v>
      </c>
      <c r="B218" s="5">
        <v>217</v>
      </c>
      <c r="C218" s="5">
        <f>'PR-RAS'!D222</f>
        <v>0</v>
      </c>
      <c r="D218" s="5">
        <f>'PR-RAS'!E222</f>
        <v>0</v>
      </c>
      <c r="E218" s="5">
        <v>0</v>
      </c>
      <c r="F218" s="5">
        <v>0</v>
      </c>
      <c r="G218" s="6">
        <f t="shared" si="6"/>
        <v>0</v>
      </c>
      <c r="H218" s="6">
        <f t="shared" si="7"/>
        <v>0</v>
      </c>
      <c r="I218" s="14">
        <v>0</v>
      </c>
      <c r="J218" s="7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2.75" customHeight="1" x14ac:dyDescent="0.2">
      <c r="A219" s="13">
        <v>151</v>
      </c>
      <c r="B219" s="5">
        <v>218</v>
      </c>
      <c r="C219" s="5">
        <f>'PR-RAS'!D223</f>
        <v>0</v>
      </c>
      <c r="D219" s="5">
        <f>'PR-RAS'!E223</f>
        <v>0</v>
      </c>
      <c r="E219" s="5">
        <v>0</v>
      </c>
      <c r="F219" s="5">
        <v>0</v>
      </c>
      <c r="G219" s="6">
        <f t="shared" si="6"/>
        <v>0</v>
      </c>
      <c r="H219" s="6">
        <f t="shared" si="7"/>
        <v>0</v>
      </c>
      <c r="I219" s="14">
        <v>0</v>
      </c>
      <c r="J219" s="7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2.75" customHeight="1" x14ac:dyDescent="0.2">
      <c r="A220" s="13">
        <v>151</v>
      </c>
      <c r="B220" s="5">
        <v>219</v>
      </c>
      <c r="C220" s="5">
        <f>'PR-RAS'!D224</f>
        <v>0</v>
      </c>
      <c r="D220" s="5">
        <f>'PR-RAS'!E224</f>
        <v>0</v>
      </c>
      <c r="E220" s="5">
        <v>0</v>
      </c>
      <c r="F220" s="5">
        <v>0</v>
      </c>
      <c r="G220" s="6">
        <f t="shared" si="6"/>
        <v>0</v>
      </c>
      <c r="H220" s="6">
        <f t="shared" si="7"/>
        <v>0</v>
      </c>
      <c r="I220" s="14">
        <v>0</v>
      </c>
      <c r="J220" s="7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2.75" customHeight="1" x14ac:dyDescent="0.2">
      <c r="A221" s="13">
        <v>151</v>
      </c>
      <c r="B221" s="5">
        <v>220</v>
      </c>
      <c r="C221" s="5">
        <f>'PR-RAS'!D225</f>
        <v>0</v>
      </c>
      <c r="D221" s="5">
        <f>'PR-RAS'!E225</f>
        <v>0</v>
      </c>
      <c r="E221" s="5">
        <v>0</v>
      </c>
      <c r="F221" s="5">
        <v>0</v>
      </c>
      <c r="G221" s="6">
        <f t="shared" si="6"/>
        <v>0</v>
      </c>
      <c r="H221" s="6">
        <f t="shared" si="7"/>
        <v>0</v>
      </c>
      <c r="I221" s="14">
        <v>0</v>
      </c>
      <c r="J221" s="7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2.75" customHeight="1" x14ac:dyDescent="0.2">
      <c r="A222" s="13">
        <v>151</v>
      </c>
      <c r="B222" s="5">
        <v>221</v>
      </c>
      <c r="C222" s="5">
        <f>'PR-RAS'!D226</f>
        <v>0</v>
      </c>
      <c r="D222" s="5">
        <f>'PR-RAS'!E226</f>
        <v>0</v>
      </c>
      <c r="E222" s="5">
        <v>0</v>
      </c>
      <c r="F222" s="5">
        <v>0</v>
      </c>
      <c r="G222" s="6">
        <f t="shared" si="6"/>
        <v>0</v>
      </c>
      <c r="H222" s="6">
        <f t="shared" si="7"/>
        <v>0</v>
      </c>
      <c r="I222" s="14">
        <v>0</v>
      </c>
      <c r="J222" s="7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2.75" customHeight="1" x14ac:dyDescent="0.2">
      <c r="A223" s="13">
        <v>151</v>
      </c>
      <c r="B223" s="5">
        <v>222</v>
      </c>
      <c r="C223" s="5">
        <f>'PR-RAS'!D227</f>
        <v>0</v>
      </c>
      <c r="D223" s="5">
        <f>'PR-RAS'!E227</f>
        <v>0</v>
      </c>
      <c r="E223" s="5">
        <v>0</v>
      </c>
      <c r="F223" s="5">
        <v>0</v>
      </c>
      <c r="G223" s="6">
        <f t="shared" si="6"/>
        <v>0</v>
      </c>
      <c r="H223" s="6">
        <f t="shared" si="7"/>
        <v>0</v>
      </c>
      <c r="I223" s="14">
        <v>0</v>
      </c>
      <c r="J223" s="7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2.75" customHeight="1" x14ac:dyDescent="0.2">
      <c r="A224" s="13">
        <v>151</v>
      </c>
      <c r="B224" s="5">
        <v>223</v>
      </c>
      <c r="C224" s="5">
        <f>'PR-RAS'!D228</f>
        <v>0</v>
      </c>
      <c r="D224" s="5">
        <f>'PR-RAS'!E228</f>
        <v>0</v>
      </c>
      <c r="E224" s="5">
        <v>0</v>
      </c>
      <c r="F224" s="5">
        <v>0</v>
      </c>
      <c r="G224" s="6">
        <f t="shared" si="6"/>
        <v>0</v>
      </c>
      <c r="H224" s="6">
        <f t="shared" si="7"/>
        <v>0</v>
      </c>
      <c r="I224" s="14">
        <v>0</v>
      </c>
      <c r="J224" s="7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2.75" customHeight="1" x14ac:dyDescent="0.2">
      <c r="A225" s="13">
        <v>151</v>
      </c>
      <c r="B225" s="5">
        <v>224</v>
      </c>
      <c r="C225" s="5">
        <f>'PR-RAS'!D229</f>
        <v>0</v>
      </c>
      <c r="D225" s="5">
        <f>'PR-RAS'!E229</f>
        <v>0</v>
      </c>
      <c r="E225" s="5">
        <v>0</v>
      </c>
      <c r="F225" s="5">
        <v>0</v>
      </c>
      <c r="G225" s="6">
        <f t="shared" si="6"/>
        <v>0</v>
      </c>
      <c r="H225" s="6">
        <f t="shared" si="7"/>
        <v>0</v>
      </c>
      <c r="I225" s="14">
        <v>0</v>
      </c>
      <c r="J225" s="7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2.75" customHeight="1" x14ac:dyDescent="0.2">
      <c r="A226" s="13">
        <v>151</v>
      </c>
      <c r="B226" s="5">
        <v>225</v>
      </c>
      <c r="C226" s="5">
        <f>'PR-RAS'!D230</f>
        <v>0</v>
      </c>
      <c r="D226" s="5">
        <f>'PR-RAS'!E230</f>
        <v>0</v>
      </c>
      <c r="E226" s="5">
        <v>0</v>
      </c>
      <c r="F226" s="5">
        <v>0</v>
      </c>
      <c r="G226" s="6">
        <f t="shared" si="6"/>
        <v>0</v>
      </c>
      <c r="H226" s="6">
        <f t="shared" si="7"/>
        <v>0</v>
      </c>
      <c r="I226" s="14">
        <v>0</v>
      </c>
      <c r="J226" s="7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2.75" customHeight="1" x14ac:dyDescent="0.2">
      <c r="A227" s="13">
        <v>151</v>
      </c>
      <c r="B227" s="5">
        <v>226</v>
      </c>
      <c r="C227" s="5">
        <f>'PR-RAS'!D231</f>
        <v>0</v>
      </c>
      <c r="D227" s="5">
        <f>'PR-RAS'!E231</f>
        <v>0</v>
      </c>
      <c r="E227" s="5">
        <v>0</v>
      </c>
      <c r="F227" s="5">
        <v>0</v>
      </c>
      <c r="G227" s="6">
        <f t="shared" si="6"/>
        <v>0</v>
      </c>
      <c r="H227" s="6">
        <f t="shared" si="7"/>
        <v>0</v>
      </c>
      <c r="I227" s="14">
        <v>0</v>
      </c>
      <c r="J227" s="7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2.75" customHeight="1" x14ac:dyDescent="0.2">
      <c r="A228" s="13">
        <v>151</v>
      </c>
      <c r="B228" s="5">
        <v>227</v>
      </c>
      <c r="C228" s="5">
        <f>'PR-RAS'!D232</f>
        <v>0</v>
      </c>
      <c r="D228" s="5">
        <f>'PR-RAS'!E232</f>
        <v>0</v>
      </c>
      <c r="E228" s="5">
        <v>0</v>
      </c>
      <c r="F228" s="5">
        <v>0</v>
      </c>
      <c r="G228" s="6">
        <f t="shared" si="6"/>
        <v>0</v>
      </c>
      <c r="H228" s="6">
        <f t="shared" si="7"/>
        <v>0</v>
      </c>
      <c r="I228" s="14">
        <v>0</v>
      </c>
      <c r="J228" s="7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2.75" customHeight="1" x14ac:dyDescent="0.2">
      <c r="A229" s="13">
        <v>151</v>
      </c>
      <c r="B229" s="5">
        <v>228</v>
      </c>
      <c r="C229" s="5">
        <f>'PR-RAS'!D233</f>
        <v>0</v>
      </c>
      <c r="D229" s="5">
        <f>'PR-RAS'!E233</f>
        <v>0</v>
      </c>
      <c r="E229" s="5">
        <v>0</v>
      </c>
      <c r="F229" s="5">
        <v>0</v>
      </c>
      <c r="G229" s="6">
        <f t="shared" si="6"/>
        <v>0</v>
      </c>
      <c r="H229" s="6">
        <f t="shared" si="7"/>
        <v>0</v>
      </c>
      <c r="I229" s="14">
        <v>0</v>
      </c>
      <c r="J229" s="7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2.75" customHeight="1" x14ac:dyDescent="0.2">
      <c r="A230" s="13">
        <v>151</v>
      </c>
      <c r="B230" s="5">
        <v>229</v>
      </c>
      <c r="C230" s="5">
        <f>'PR-RAS'!D234</f>
        <v>0</v>
      </c>
      <c r="D230" s="5">
        <f>'PR-RAS'!E234</f>
        <v>0</v>
      </c>
      <c r="E230" s="5">
        <v>0</v>
      </c>
      <c r="F230" s="5">
        <v>0</v>
      </c>
      <c r="G230" s="6">
        <f t="shared" si="6"/>
        <v>0</v>
      </c>
      <c r="H230" s="6">
        <f t="shared" si="7"/>
        <v>0</v>
      </c>
      <c r="I230" s="14">
        <v>0</v>
      </c>
      <c r="J230" s="7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2.75" customHeight="1" x14ac:dyDescent="0.2">
      <c r="A231" s="13">
        <v>151</v>
      </c>
      <c r="B231" s="5">
        <v>230</v>
      </c>
      <c r="C231" s="5">
        <f>'PR-RAS'!D235</f>
        <v>0</v>
      </c>
      <c r="D231" s="5">
        <f>'PR-RAS'!E235</f>
        <v>0</v>
      </c>
      <c r="E231" s="5">
        <v>0</v>
      </c>
      <c r="F231" s="5">
        <v>0</v>
      </c>
      <c r="G231" s="6">
        <f t="shared" si="6"/>
        <v>0</v>
      </c>
      <c r="H231" s="6">
        <f t="shared" si="7"/>
        <v>0</v>
      </c>
      <c r="I231" s="14">
        <v>0</v>
      </c>
      <c r="J231" s="7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2.75" customHeight="1" x14ac:dyDescent="0.2">
      <c r="A232" s="13">
        <v>151</v>
      </c>
      <c r="B232" s="5">
        <v>231</v>
      </c>
      <c r="C232" s="5">
        <f>'PR-RAS'!D236</f>
        <v>0</v>
      </c>
      <c r="D232" s="5">
        <f>'PR-RAS'!E236</f>
        <v>0</v>
      </c>
      <c r="E232" s="5">
        <v>0</v>
      </c>
      <c r="F232" s="5">
        <v>0</v>
      </c>
      <c r="G232" s="6">
        <f t="shared" si="6"/>
        <v>0</v>
      </c>
      <c r="H232" s="6">
        <f t="shared" si="7"/>
        <v>0</v>
      </c>
      <c r="I232" s="14">
        <v>0</v>
      </c>
      <c r="J232" s="7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2.75" customHeight="1" x14ac:dyDescent="0.2">
      <c r="A233" s="13">
        <v>151</v>
      </c>
      <c r="B233" s="5">
        <v>232</v>
      </c>
      <c r="C233" s="5">
        <f>'PR-RAS'!D237</f>
        <v>0</v>
      </c>
      <c r="D233" s="5">
        <f>'PR-RAS'!E237</f>
        <v>0</v>
      </c>
      <c r="E233" s="5">
        <v>0</v>
      </c>
      <c r="F233" s="5">
        <v>0</v>
      </c>
      <c r="G233" s="6">
        <f t="shared" si="6"/>
        <v>0</v>
      </c>
      <c r="H233" s="6">
        <f t="shared" si="7"/>
        <v>0</v>
      </c>
      <c r="I233" s="14">
        <v>0</v>
      </c>
      <c r="J233" s="7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2.75" customHeight="1" x14ac:dyDescent="0.2">
      <c r="A234" s="13">
        <v>151</v>
      </c>
      <c r="B234" s="5">
        <v>233</v>
      </c>
      <c r="C234" s="5">
        <f>'PR-RAS'!D238</f>
        <v>0</v>
      </c>
      <c r="D234" s="5">
        <f>'PR-RAS'!E238</f>
        <v>0</v>
      </c>
      <c r="E234" s="5">
        <v>0</v>
      </c>
      <c r="F234" s="5">
        <v>0</v>
      </c>
      <c r="G234" s="6">
        <f t="shared" si="6"/>
        <v>0</v>
      </c>
      <c r="H234" s="6">
        <f t="shared" si="7"/>
        <v>0</v>
      </c>
      <c r="I234" s="14">
        <v>0</v>
      </c>
      <c r="J234" s="7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2.75" customHeight="1" x14ac:dyDescent="0.2">
      <c r="A235" s="13">
        <v>151</v>
      </c>
      <c r="B235" s="5">
        <v>234</v>
      </c>
      <c r="C235" s="5">
        <f>'PR-RAS'!D239</f>
        <v>0</v>
      </c>
      <c r="D235" s="5">
        <f>'PR-RAS'!E239</f>
        <v>0</v>
      </c>
      <c r="E235" s="5">
        <v>0</v>
      </c>
      <c r="F235" s="5">
        <v>0</v>
      </c>
      <c r="G235" s="6">
        <f t="shared" si="6"/>
        <v>0</v>
      </c>
      <c r="H235" s="6">
        <f t="shared" si="7"/>
        <v>0</v>
      </c>
      <c r="I235" s="14">
        <v>0</v>
      </c>
      <c r="J235" s="7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2.75" customHeight="1" x14ac:dyDescent="0.2">
      <c r="A236" s="13">
        <v>151</v>
      </c>
      <c r="B236" s="5">
        <v>235</v>
      </c>
      <c r="C236" s="5">
        <f>'PR-RAS'!D240</f>
        <v>0</v>
      </c>
      <c r="D236" s="5">
        <f>'PR-RAS'!E240</f>
        <v>0</v>
      </c>
      <c r="E236" s="5">
        <v>0</v>
      </c>
      <c r="F236" s="5">
        <v>0</v>
      </c>
      <c r="G236" s="6">
        <f t="shared" si="6"/>
        <v>0</v>
      </c>
      <c r="H236" s="6">
        <f t="shared" si="7"/>
        <v>0</v>
      </c>
      <c r="I236" s="14">
        <v>0</v>
      </c>
      <c r="J236" s="7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2.75" customHeight="1" x14ac:dyDescent="0.2">
      <c r="A237" s="13">
        <v>151</v>
      </c>
      <c r="B237" s="5">
        <v>236</v>
      </c>
      <c r="C237" s="5">
        <f>'PR-RAS'!D241</f>
        <v>0</v>
      </c>
      <c r="D237" s="5">
        <f>'PR-RAS'!E241</f>
        <v>0</v>
      </c>
      <c r="E237" s="5">
        <v>0</v>
      </c>
      <c r="F237" s="5">
        <v>0</v>
      </c>
      <c r="G237" s="6">
        <f t="shared" si="6"/>
        <v>0</v>
      </c>
      <c r="H237" s="6">
        <f t="shared" si="7"/>
        <v>0</v>
      </c>
      <c r="I237" s="14">
        <v>0</v>
      </c>
      <c r="J237" s="7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2.75" customHeight="1" x14ac:dyDescent="0.2">
      <c r="A238" s="13">
        <v>151</v>
      </c>
      <c r="B238" s="5">
        <v>237</v>
      </c>
      <c r="C238" s="5">
        <f>'PR-RAS'!D242</f>
        <v>0</v>
      </c>
      <c r="D238" s="5">
        <f>'PR-RAS'!E242</f>
        <v>0</v>
      </c>
      <c r="E238" s="5">
        <v>0</v>
      </c>
      <c r="F238" s="5">
        <v>0</v>
      </c>
      <c r="G238" s="6">
        <f t="shared" si="6"/>
        <v>0</v>
      </c>
      <c r="H238" s="6">
        <f t="shared" si="7"/>
        <v>0</v>
      </c>
      <c r="I238" s="14">
        <v>0</v>
      </c>
      <c r="J238" s="7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2.75" customHeight="1" x14ac:dyDescent="0.2">
      <c r="A239" s="13">
        <v>151</v>
      </c>
      <c r="B239" s="5">
        <v>238</v>
      </c>
      <c r="C239" s="5">
        <f>'PR-RAS'!D243</f>
        <v>0</v>
      </c>
      <c r="D239" s="5">
        <f>'PR-RAS'!E243</f>
        <v>0</v>
      </c>
      <c r="E239" s="5">
        <v>0</v>
      </c>
      <c r="F239" s="5">
        <v>0</v>
      </c>
      <c r="G239" s="6">
        <f t="shared" si="6"/>
        <v>0</v>
      </c>
      <c r="H239" s="6">
        <f t="shared" si="7"/>
        <v>0</v>
      </c>
      <c r="I239" s="14">
        <v>0</v>
      </c>
      <c r="J239" s="7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2.75" customHeight="1" x14ac:dyDescent="0.2">
      <c r="A240" s="13">
        <v>151</v>
      </c>
      <c r="B240" s="5">
        <v>239</v>
      </c>
      <c r="C240" s="5">
        <f>'PR-RAS'!D244</f>
        <v>0</v>
      </c>
      <c r="D240" s="5">
        <f>'PR-RAS'!E244</f>
        <v>0</v>
      </c>
      <c r="E240" s="5">
        <v>0</v>
      </c>
      <c r="F240" s="5">
        <v>0</v>
      </c>
      <c r="G240" s="6">
        <f t="shared" si="6"/>
        <v>0</v>
      </c>
      <c r="H240" s="6">
        <f t="shared" si="7"/>
        <v>0</v>
      </c>
      <c r="I240" s="14">
        <v>0</v>
      </c>
      <c r="J240" s="7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2.75" customHeight="1" x14ac:dyDescent="0.2">
      <c r="A241" s="13">
        <v>151</v>
      </c>
      <c r="B241" s="5">
        <v>240</v>
      </c>
      <c r="C241" s="5">
        <f>'PR-RAS'!D245</f>
        <v>0</v>
      </c>
      <c r="D241" s="5">
        <f>'PR-RAS'!E245</f>
        <v>0</v>
      </c>
      <c r="E241" s="5">
        <v>0</v>
      </c>
      <c r="F241" s="5">
        <v>0</v>
      </c>
      <c r="G241" s="6">
        <f t="shared" si="6"/>
        <v>0</v>
      </c>
      <c r="H241" s="6">
        <f t="shared" si="7"/>
        <v>0</v>
      </c>
      <c r="I241" s="14">
        <v>0</v>
      </c>
      <c r="J241" s="7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2.75" customHeight="1" x14ac:dyDescent="0.2">
      <c r="A242" s="13">
        <v>151</v>
      </c>
      <c r="B242" s="5">
        <v>241</v>
      </c>
      <c r="C242" s="5">
        <f>'PR-RAS'!D246</f>
        <v>0</v>
      </c>
      <c r="D242" s="5">
        <f>'PR-RAS'!E246</f>
        <v>0</v>
      </c>
      <c r="E242" s="5">
        <v>0</v>
      </c>
      <c r="F242" s="5">
        <v>0</v>
      </c>
      <c r="G242" s="6">
        <f t="shared" si="6"/>
        <v>0</v>
      </c>
      <c r="H242" s="6">
        <f t="shared" si="7"/>
        <v>0</v>
      </c>
      <c r="I242" s="14">
        <v>0</v>
      </c>
      <c r="J242" s="7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2.75" customHeight="1" x14ac:dyDescent="0.2">
      <c r="A243" s="13">
        <v>151</v>
      </c>
      <c r="B243" s="5">
        <v>242</v>
      </c>
      <c r="C243" s="5">
        <f>'PR-RAS'!D247</f>
        <v>0</v>
      </c>
      <c r="D243" s="5">
        <f>'PR-RAS'!E247</f>
        <v>0</v>
      </c>
      <c r="E243" s="5">
        <v>0</v>
      </c>
      <c r="F243" s="5">
        <v>0</v>
      </c>
      <c r="G243" s="6">
        <f t="shared" si="6"/>
        <v>0</v>
      </c>
      <c r="H243" s="6">
        <f t="shared" si="7"/>
        <v>0</v>
      </c>
      <c r="I243" s="14">
        <v>0</v>
      </c>
      <c r="J243" s="7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2.75" customHeight="1" x14ac:dyDescent="0.2">
      <c r="A244" s="13">
        <v>151</v>
      </c>
      <c r="B244" s="5">
        <v>243</v>
      </c>
      <c r="C244" s="5">
        <f>'PR-RAS'!D248</f>
        <v>0</v>
      </c>
      <c r="D244" s="5">
        <f>'PR-RAS'!E248</f>
        <v>0</v>
      </c>
      <c r="E244" s="5">
        <v>0</v>
      </c>
      <c r="F244" s="5">
        <v>0</v>
      </c>
      <c r="G244" s="6">
        <f t="shared" si="6"/>
        <v>0</v>
      </c>
      <c r="H244" s="6">
        <f t="shared" si="7"/>
        <v>0</v>
      </c>
      <c r="I244" s="14">
        <v>0</v>
      </c>
      <c r="J244" s="7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2.75" customHeight="1" x14ac:dyDescent="0.2">
      <c r="A245" s="13">
        <v>151</v>
      </c>
      <c r="B245" s="5">
        <v>244</v>
      </c>
      <c r="C245" s="5">
        <f>'PR-RAS'!D249</f>
        <v>0</v>
      </c>
      <c r="D245" s="5">
        <f>'PR-RAS'!E249</f>
        <v>0</v>
      </c>
      <c r="E245" s="5">
        <v>0</v>
      </c>
      <c r="F245" s="5">
        <v>0</v>
      </c>
      <c r="G245" s="6">
        <f t="shared" si="6"/>
        <v>0</v>
      </c>
      <c r="H245" s="6">
        <f t="shared" si="7"/>
        <v>0</v>
      </c>
      <c r="I245" s="14">
        <v>0</v>
      </c>
      <c r="J245" s="7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2.75" customHeight="1" x14ac:dyDescent="0.2">
      <c r="A246" s="13">
        <v>151</v>
      </c>
      <c r="B246" s="5">
        <v>245</v>
      </c>
      <c r="C246" s="5">
        <f>'PR-RAS'!D250</f>
        <v>0</v>
      </c>
      <c r="D246" s="5">
        <f>'PR-RAS'!E250</f>
        <v>0</v>
      </c>
      <c r="E246" s="5">
        <v>0</v>
      </c>
      <c r="F246" s="5">
        <v>0</v>
      </c>
      <c r="G246" s="6">
        <f t="shared" si="6"/>
        <v>0</v>
      </c>
      <c r="H246" s="6">
        <f t="shared" si="7"/>
        <v>0</v>
      </c>
      <c r="I246" s="14">
        <v>0</v>
      </c>
      <c r="J246" s="7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2.75" customHeight="1" x14ac:dyDescent="0.2">
      <c r="A247" s="13">
        <v>151</v>
      </c>
      <c r="B247" s="5">
        <v>246</v>
      </c>
      <c r="C247" s="5">
        <f>'PR-RAS'!D251</f>
        <v>0</v>
      </c>
      <c r="D247" s="5">
        <f>'PR-RAS'!E251</f>
        <v>0</v>
      </c>
      <c r="E247" s="5">
        <v>0</v>
      </c>
      <c r="F247" s="5">
        <v>0</v>
      </c>
      <c r="G247" s="6">
        <f t="shared" si="6"/>
        <v>0</v>
      </c>
      <c r="H247" s="6">
        <f t="shared" si="7"/>
        <v>0</v>
      </c>
      <c r="I247" s="14">
        <v>0</v>
      </c>
      <c r="J247" s="7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2.75" customHeight="1" x14ac:dyDescent="0.2">
      <c r="A248" s="13">
        <v>151</v>
      </c>
      <c r="B248" s="5">
        <v>247</v>
      </c>
      <c r="C248" s="5">
        <f>'PR-RAS'!D252</f>
        <v>0</v>
      </c>
      <c r="D248" s="5">
        <f>'PR-RAS'!E252</f>
        <v>0</v>
      </c>
      <c r="E248" s="5">
        <v>0</v>
      </c>
      <c r="F248" s="5">
        <v>0</v>
      </c>
      <c r="G248" s="6">
        <f t="shared" si="6"/>
        <v>0</v>
      </c>
      <c r="H248" s="6">
        <f t="shared" si="7"/>
        <v>0</v>
      </c>
      <c r="I248" s="14">
        <v>0</v>
      </c>
      <c r="J248" s="7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2.75" customHeight="1" x14ac:dyDescent="0.2">
      <c r="A249" s="13">
        <v>151</v>
      </c>
      <c r="B249" s="5">
        <v>248</v>
      </c>
      <c r="C249" s="5">
        <f>'PR-RAS'!D253</f>
        <v>0</v>
      </c>
      <c r="D249" s="5">
        <f>'PR-RAS'!E253</f>
        <v>0</v>
      </c>
      <c r="E249" s="5">
        <v>0</v>
      </c>
      <c r="F249" s="5">
        <v>0</v>
      </c>
      <c r="G249" s="6">
        <f t="shared" si="6"/>
        <v>0</v>
      </c>
      <c r="H249" s="6">
        <f t="shared" si="7"/>
        <v>0</v>
      </c>
      <c r="I249" s="14">
        <v>0</v>
      </c>
      <c r="J249" s="7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2.75" customHeight="1" x14ac:dyDescent="0.2">
      <c r="A250" s="13">
        <v>151</v>
      </c>
      <c r="B250" s="5">
        <v>249</v>
      </c>
      <c r="C250" s="5">
        <f>'PR-RAS'!D254</f>
        <v>0</v>
      </c>
      <c r="D250" s="5">
        <f>'PR-RAS'!E254</f>
        <v>0</v>
      </c>
      <c r="E250" s="5">
        <v>0</v>
      </c>
      <c r="F250" s="5">
        <v>0</v>
      </c>
      <c r="G250" s="6">
        <f t="shared" si="6"/>
        <v>0</v>
      </c>
      <c r="H250" s="6">
        <f t="shared" si="7"/>
        <v>0</v>
      </c>
      <c r="I250" s="14">
        <v>0</v>
      </c>
      <c r="J250" s="7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2.75" customHeight="1" x14ac:dyDescent="0.2">
      <c r="A251" s="13">
        <v>151</v>
      </c>
      <c r="B251" s="5">
        <v>250</v>
      </c>
      <c r="C251" s="5">
        <f>'PR-RAS'!D255</f>
        <v>0</v>
      </c>
      <c r="D251" s="5">
        <f>'PR-RAS'!E255</f>
        <v>0</v>
      </c>
      <c r="E251" s="5">
        <v>0</v>
      </c>
      <c r="F251" s="5">
        <v>0</v>
      </c>
      <c r="G251" s="6">
        <f t="shared" si="6"/>
        <v>0</v>
      </c>
      <c r="H251" s="6">
        <f t="shared" si="7"/>
        <v>0</v>
      </c>
      <c r="I251" s="14">
        <v>0</v>
      </c>
      <c r="J251" s="7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2.75" customHeight="1" x14ac:dyDescent="0.2">
      <c r="A252" s="13">
        <v>151</v>
      </c>
      <c r="B252" s="5">
        <v>251</v>
      </c>
      <c r="C252" s="5">
        <f>'PR-RAS'!D256</f>
        <v>0</v>
      </c>
      <c r="D252" s="5">
        <f>'PR-RAS'!E256</f>
        <v>0</v>
      </c>
      <c r="E252" s="5">
        <v>0</v>
      </c>
      <c r="F252" s="5">
        <v>0</v>
      </c>
      <c r="G252" s="6">
        <f t="shared" si="6"/>
        <v>0</v>
      </c>
      <c r="H252" s="6">
        <f t="shared" si="7"/>
        <v>0</v>
      </c>
      <c r="I252" s="14">
        <v>0</v>
      </c>
      <c r="J252" s="7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2.75" customHeight="1" x14ac:dyDescent="0.2">
      <c r="A253" s="13">
        <v>151</v>
      </c>
      <c r="B253" s="5">
        <v>252</v>
      </c>
      <c r="C253" s="5">
        <f>'PR-RAS'!D257</f>
        <v>0</v>
      </c>
      <c r="D253" s="5">
        <f>'PR-RAS'!E257</f>
        <v>0</v>
      </c>
      <c r="E253" s="5">
        <v>0</v>
      </c>
      <c r="F253" s="5">
        <v>0</v>
      </c>
      <c r="G253" s="6">
        <f t="shared" si="6"/>
        <v>0</v>
      </c>
      <c r="H253" s="6">
        <f t="shared" si="7"/>
        <v>0</v>
      </c>
      <c r="I253" s="14">
        <v>0</v>
      </c>
      <c r="J253" s="7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2.75" customHeight="1" x14ac:dyDescent="0.2">
      <c r="A254" s="13">
        <v>151</v>
      </c>
      <c r="B254" s="5">
        <v>253</v>
      </c>
      <c r="C254" s="5">
        <f>'PR-RAS'!D258</f>
        <v>0</v>
      </c>
      <c r="D254" s="5">
        <f>'PR-RAS'!E258</f>
        <v>0</v>
      </c>
      <c r="E254" s="5">
        <v>0</v>
      </c>
      <c r="F254" s="5">
        <v>0</v>
      </c>
      <c r="G254" s="6">
        <f t="shared" si="6"/>
        <v>0</v>
      </c>
      <c r="H254" s="6">
        <f t="shared" si="7"/>
        <v>0</v>
      </c>
      <c r="I254" s="14">
        <v>0</v>
      </c>
      <c r="J254" s="7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2.75" customHeight="1" x14ac:dyDescent="0.2">
      <c r="A255" s="13">
        <v>151</v>
      </c>
      <c r="B255" s="5">
        <v>254</v>
      </c>
      <c r="C255" s="5">
        <f>'PR-RAS'!D259</f>
        <v>0</v>
      </c>
      <c r="D255" s="5">
        <f>'PR-RAS'!E259</f>
        <v>0</v>
      </c>
      <c r="E255" s="5">
        <v>0</v>
      </c>
      <c r="F255" s="5">
        <v>0</v>
      </c>
      <c r="G255" s="6">
        <f t="shared" si="6"/>
        <v>0</v>
      </c>
      <c r="H255" s="6">
        <f t="shared" si="7"/>
        <v>0</v>
      </c>
      <c r="I255" s="14">
        <v>0</v>
      </c>
      <c r="J255" s="7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2.75" customHeight="1" x14ac:dyDescent="0.2">
      <c r="A256" s="13">
        <v>151</v>
      </c>
      <c r="B256" s="5">
        <v>255</v>
      </c>
      <c r="C256" s="5">
        <f>'PR-RAS'!D260</f>
        <v>0</v>
      </c>
      <c r="D256" s="5">
        <f>'PR-RAS'!E260</f>
        <v>0</v>
      </c>
      <c r="E256" s="5">
        <v>0</v>
      </c>
      <c r="F256" s="5">
        <v>0</v>
      </c>
      <c r="G256" s="6">
        <f t="shared" si="6"/>
        <v>0</v>
      </c>
      <c r="H256" s="6">
        <f t="shared" si="7"/>
        <v>0</v>
      </c>
      <c r="I256" s="14">
        <v>0</v>
      </c>
      <c r="J256" s="7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2.75" customHeight="1" x14ac:dyDescent="0.2">
      <c r="A257" s="13">
        <v>151</v>
      </c>
      <c r="B257" s="5">
        <v>256</v>
      </c>
      <c r="C257" s="5">
        <f>'PR-RAS'!D261</f>
        <v>0</v>
      </c>
      <c r="D257" s="5">
        <f>'PR-RAS'!E261</f>
        <v>0</v>
      </c>
      <c r="E257" s="5">
        <v>0</v>
      </c>
      <c r="F257" s="5">
        <v>0</v>
      </c>
      <c r="G257" s="6">
        <f t="shared" si="6"/>
        <v>0</v>
      </c>
      <c r="H257" s="6">
        <f t="shared" si="7"/>
        <v>0</v>
      </c>
      <c r="I257" s="14">
        <v>0</v>
      </c>
      <c r="J257" s="7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2.75" customHeight="1" x14ac:dyDescent="0.2">
      <c r="A258" s="13">
        <v>151</v>
      </c>
      <c r="B258" s="5">
        <v>257</v>
      </c>
      <c r="C258" s="5">
        <f>'PR-RAS'!D262</f>
        <v>0</v>
      </c>
      <c r="D258" s="5">
        <f>'PR-RAS'!E262</f>
        <v>0</v>
      </c>
      <c r="E258" s="5">
        <v>0</v>
      </c>
      <c r="F258" s="5">
        <v>0</v>
      </c>
      <c r="G258" s="6">
        <f t="shared" ref="G258:G321" si="8">(B258/1000)*(C258*1+D258*2)</f>
        <v>0</v>
      </c>
      <c r="H258" s="6">
        <f t="shared" ref="H258:H321" si="9">ABS(C258-ROUND(C258,0))+ABS(D258-ROUND(D258,0))</f>
        <v>0</v>
      </c>
      <c r="I258" s="14">
        <v>0</v>
      </c>
      <c r="J258" s="7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2.75" customHeight="1" x14ac:dyDescent="0.2">
      <c r="A259" s="13">
        <v>151</v>
      </c>
      <c r="B259" s="5">
        <v>258</v>
      </c>
      <c r="C259" s="5">
        <f>'PR-RAS'!D263</f>
        <v>0</v>
      </c>
      <c r="D259" s="5">
        <f>'PR-RAS'!E263</f>
        <v>0</v>
      </c>
      <c r="E259" s="5">
        <v>0</v>
      </c>
      <c r="F259" s="5">
        <v>0</v>
      </c>
      <c r="G259" s="6">
        <f t="shared" si="8"/>
        <v>0</v>
      </c>
      <c r="H259" s="6">
        <f t="shared" si="9"/>
        <v>0</v>
      </c>
      <c r="I259" s="14">
        <v>0</v>
      </c>
      <c r="J259" s="7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2.75" customHeight="1" x14ac:dyDescent="0.2">
      <c r="A260" s="13">
        <v>151</v>
      </c>
      <c r="B260" s="5">
        <v>259</v>
      </c>
      <c r="C260" s="5">
        <f>'PR-RAS'!D264</f>
        <v>0</v>
      </c>
      <c r="D260" s="5">
        <f>'PR-RAS'!E264</f>
        <v>0</v>
      </c>
      <c r="E260" s="5">
        <v>0</v>
      </c>
      <c r="F260" s="5">
        <v>0</v>
      </c>
      <c r="G260" s="6">
        <f t="shared" si="8"/>
        <v>0</v>
      </c>
      <c r="H260" s="6">
        <f t="shared" si="9"/>
        <v>0</v>
      </c>
      <c r="I260" s="14">
        <v>0</v>
      </c>
      <c r="J260" s="7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2.75" customHeight="1" x14ac:dyDescent="0.2">
      <c r="A261" s="13">
        <v>151</v>
      </c>
      <c r="B261" s="5">
        <v>260</v>
      </c>
      <c r="C261" s="5">
        <f>'PR-RAS'!D265</f>
        <v>0</v>
      </c>
      <c r="D261" s="5">
        <f>'PR-RAS'!E265</f>
        <v>0</v>
      </c>
      <c r="E261" s="5">
        <v>0</v>
      </c>
      <c r="F261" s="5">
        <v>0</v>
      </c>
      <c r="G261" s="6">
        <f t="shared" si="8"/>
        <v>0</v>
      </c>
      <c r="H261" s="6">
        <f t="shared" si="9"/>
        <v>0</v>
      </c>
      <c r="I261" s="14">
        <v>0</v>
      </c>
      <c r="J261" s="7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2.75" customHeight="1" x14ac:dyDescent="0.2">
      <c r="A262" s="13">
        <v>151</v>
      </c>
      <c r="B262" s="5">
        <v>261</v>
      </c>
      <c r="C262" s="5">
        <f>'PR-RAS'!D266</f>
        <v>0</v>
      </c>
      <c r="D262" s="5">
        <f>'PR-RAS'!E266</f>
        <v>0</v>
      </c>
      <c r="E262" s="5">
        <v>0</v>
      </c>
      <c r="F262" s="5">
        <v>0</v>
      </c>
      <c r="G262" s="6">
        <f t="shared" si="8"/>
        <v>0</v>
      </c>
      <c r="H262" s="6">
        <f t="shared" si="9"/>
        <v>0</v>
      </c>
      <c r="I262" s="14">
        <v>0</v>
      </c>
      <c r="J262" s="7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2.75" customHeight="1" x14ac:dyDescent="0.2">
      <c r="A263" s="13">
        <v>151</v>
      </c>
      <c r="B263" s="5">
        <v>262</v>
      </c>
      <c r="C263" s="5">
        <f>'PR-RAS'!D267</f>
        <v>0</v>
      </c>
      <c r="D263" s="5">
        <f>'PR-RAS'!E267</f>
        <v>0</v>
      </c>
      <c r="E263" s="5">
        <v>0</v>
      </c>
      <c r="F263" s="5">
        <v>0</v>
      </c>
      <c r="G263" s="6">
        <f t="shared" si="8"/>
        <v>0</v>
      </c>
      <c r="H263" s="6">
        <f t="shared" si="9"/>
        <v>0</v>
      </c>
      <c r="I263" s="14">
        <v>0</v>
      </c>
      <c r="J263" s="7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2.75" customHeight="1" x14ac:dyDescent="0.2">
      <c r="A264" s="13">
        <v>151</v>
      </c>
      <c r="B264" s="5">
        <v>263</v>
      </c>
      <c r="C264" s="5">
        <f>'PR-RAS'!D268</f>
        <v>0</v>
      </c>
      <c r="D264" s="5">
        <f>'PR-RAS'!E268</f>
        <v>0</v>
      </c>
      <c r="E264" s="5">
        <v>0</v>
      </c>
      <c r="F264" s="5">
        <v>0</v>
      </c>
      <c r="G264" s="6">
        <f t="shared" si="8"/>
        <v>0</v>
      </c>
      <c r="H264" s="6">
        <f t="shared" si="9"/>
        <v>0</v>
      </c>
      <c r="I264" s="14">
        <v>0</v>
      </c>
      <c r="J264" s="7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2.75" customHeight="1" x14ac:dyDescent="0.2">
      <c r="A265" s="13">
        <v>151</v>
      </c>
      <c r="B265" s="5">
        <v>264</v>
      </c>
      <c r="C265" s="5">
        <f>'PR-RAS'!D269</f>
        <v>0</v>
      </c>
      <c r="D265" s="5">
        <f>'PR-RAS'!E269</f>
        <v>0</v>
      </c>
      <c r="E265" s="5">
        <v>0</v>
      </c>
      <c r="F265" s="5">
        <v>0</v>
      </c>
      <c r="G265" s="6">
        <f t="shared" si="8"/>
        <v>0</v>
      </c>
      <c r="H265" s="6">
        <f t="shared" si="9"/>
        <v>0</v>
      </c>
      <c r="I265" s="14">
        <v>0</v>
      </c>
      <c r="J265" s="7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2.75" customHeight="1" x14ac:dyDescent="0.2">
      <c r="A266" s="13">
        <v>151</v>
      </c>
      <c r="B266" s="5">
        <v>265</v>
      </c>
      <c r="C266" s="5">
        <f>'PR-RAS'!D270</f>
        <v>0</v>
      </c>
      <c r="D266" s="5">
        <f>'PR-RAS'!E270</f>
        <v>0</v>
      </c>
      <c r="E266" s="5">
        <v>0</v>
      </c>
      <c r="F266" s="5">
        <v>0</v>
      </c>
      <c r="G266" s="6">
        <f t="shared" si="8"/>
        <v>0</v>
      </c>
      <c r="H266" s="6">
        <f t="shared" si="9"/>
        <v>0</v>
      </c>
      <c r="I266" s="14">
        <v>0</v>
      </c>
      <c r="J266" s="7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2.75" customHeight="1" x14ac:dyDescent="0.2">
      <c r="A267" s="13">
        <v>151</v>
      </c>
      <c r="B267" s="5">
        <v>266</v>
      </c>
      <c r="C267" s="5">
        <f>'PR-RAS'!D271</f>
        <v>0</v>
      </c>
      <c r="D267" s="5">
        <f>'PR-RAS'!E271</f>
        <v>0</v>
      </c>
      <c r="E267" s="5">
        <v>0</v>
      </c>
      <c r="F267" s="5">
        <v>0</v>
      </c>
      <c r="G267" s="6">
        <f t="shared" si="8"/>
        <v>0</v>
      </c>
      <c r="H267" s="6">
        <f t="shared" si="9"/>
        <v>0</v>
      </c>
      <c r="I267" s="14">
        <v>0</v>
      </c>
      <c r="J267" s="7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2.75" customHeight="1" x14ac:dyDescent="0.2">
      <c r="A268" s="13">
        <v>151</v>
      </c>
      <c r="B268" s="5">
        <v>267</v>
      </c>
      <c r="C268" s="5">
        <f>'PR-RAS'!D272</f>
        <v>0</v>
      </c>
      <c r="D268" s="5">
        <f>'PR-RAS'!E272</f>
        <v>0</v>
      </c>
      <c r="E268" s="5">
        <v>0</v>
      </c>
      <c r="F268" s="5">
        <v>0</v>
      </c>
      <c r="G268" s="6">
        <f t="shared" si="8"/>
        <v>0</v>
      </c>
      <c r="H268" s="6">
        <f t="shared" si="9"/>
        <v>0</v>
      </c>
      <c r="I268" s="14">
        <v>0</v>
      </c>
      <c r="J268" s="7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2.75" customHeight="1" x14ac:dyDescent="0.2">
      <c r="A269" s="13">
        <v>151</v>
      </c>
      <c r="B269" s="5">
        <v>268</v>
      </c>
      <c r="C269" s="5">
        <f>'PR-RAS'!D273</f>
        <v>0</v>
      </c>
      <c r="D269" s="5">
        <f>'PR-RAS'!E273</f>
        <v>0</v>
      </c>
      <c r="E269" s="5">
        <v>0</v>
      </c>
      <c r="F269" s="5">
        <v>0</v>
      </c>
      <c r="G269" s="6">
        <f t="shared" si="8"/>
        <v>0</v>
      </c>
      <c r="H269" s="6">
        <f t="shared" si="9"/>
        <v>0</v>
      </c>
      <c r="I269" s="14">
        <v>0</v>
      </c>
      <c r="J269" s="7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2.75" customHeight="1" x14ac:dyDescent="0.2">
      <c r="A270" s="13">
        <v>151</v>
      </c>
      <c r="B270" s="5">
        <v>269</v>
      </c>
      <c r="C270" s="5">
        <f>'PR-RAS'!D274</f>
        <v>0</v>
      </c>
      <c r="D270" s="5">
        <f>'PR-RAS'!E274</f>
        <v>0</v>
      </c>
      <c r="E270" s="5">
        <v>0</v>
      </c>
      <c r="F270" s="5">
        <v>0</v>
      </c>
      <c r="G270" s="6">
        <f t="shared" si="8"/>
        <v>0</v>
      </c>
      <c r="H270" s="6">
        <f t="shared" si="9"/>
        <v>0</v>
      </c>
      <c r="I270" s="14">
        <v>0</v>
      </c>
      <c r="J270" s="7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2.75" customHeight="1" x14ac:dyDescent="0.2">
      <c r="A271" s="13">
        <v>151</v>
      </c>
      <c r="B271" s="5">
        <v>270</v>
      </c>
      <c r="C271" s="5">
        <f>'PR-RAS'!D275</f>
        <v>0</v>
      </c>
      <c r="D271" s="5">
        <f>'PR-RAS'!E275</f>
        <v>0</v>
      </c>
      <c r="E271" s="5">
        <v>0</v>
      </c>
      <c r="F271" s="5">
        <v>0</v>
      </c>
      <c r="G271" s="6">
        <f t="shared" si="8"/>
        <v>0</v>
      </c>
      <c r="H271" s="6">
        <f t="shared" si="9"/>
        <v>0</v>
      </c>
      <c r="I271" s="14">
        <v>0</v>
      </c>
      <c r="J271" s="7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2.75" customHeight="1" x14ac:dyDescent="0.2">
      <c r="A272" s="13">
        <v>151</v>
      </c>
      <c r="B272" s="5">
        <v>271</v>
      </c>
      <c r="C272" s="5">
        <f>'PR-RAS'!D276</f>
        <v>0</v>
      </c>
      <c r="D272" s="5">
        <f>'PR-RAS'!E276</f>
        <v>0</v>
      </c>
      <c r="E272" s="5">
        <v>0</v>
      </c>
      <c r="F272" s="5">
        <v>0</v>
      </c>
      <c r="G272" s="6">
        <f t="shared" si="8"/>
        <v>0</v>
      </c>
      <c r="H272" s="6">
        <f t="shared" si="9"/>
        <v>0</v>
      </c>
      <c r="I272" s="14">
        <v>0</v>
      </c>
      <c r="J272" s="7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2.75" customHeight="1" x14ac:dyDescent="0.2">
      <c r="A273" s="13">
        <v>151</v>
      </c>
      <c r="B273" s="5">
        <v>272</v>
      </c>
      <c r="C273" s="5">
        <f>'PR-RAS'!D277</f>
        <v>0</v>
      </c>
      <c r="D273" s="5">
        <f>'PR-RAS'!E277</f>
        <v>0</v>
      </c>
      <c r="E273" s="5">
        <v>0</v>
      </c>
      <c r="F273" s="5">
        <v>0</v>
      </c>
      <c r="G273" s="6">
        <f t="shared" si="8"/>
        <v>0</v>
      </c>
      <c r="H273" s="6">
        <f t="shared" si="9"/>
        <v>0</v>
      </c>
      <c r="I273" s="14">
        <v>0</v>
      </c>
      <c r="J273" s="7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2.75" customHeight="1" x14ac:dyDescent="0.2">
      <c r="A274" s="13">
        <v>151</v>
      </c>
      <c r="B274" s="5">
        <v>273</v>
      </c>
      <c r="C274" s="5">
        <f>'PR-RAS'!D278</f>
        <v>0</v>
      </c>
      <c r="D274" s="5">
        <f>'PR-RAS'!E278</f>
        <v>0</v>
      </c>
      <c r="E274" s="5">
        <v>0</v>
      </c>
      <c r="F274" s="5">
        <v>0</v>
      </c>
      <c r="G274" s="6">
        <f t="shared" si="8"/>
        <v>0</v>
      </c>
      <c r="H274" s="6">
        <f t="shared" si="9"/>
        <v>0</v>
      </c>
      <c r="I274" s="14">
        <v>0</v>
      </c>
      <c r="J274" s="7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2.75" customHeight="1" x14ac:dyDescent="0.2">
      <c r="A275" s="13">
        <v>151</v>
      </c>
      <c r="B275" s="5">
        <v>274</v>
      </c>
      <c r="C275" s="5">
        <f>'PR-RAS'!D279</f>
        <v>0</v>
      </c>
      <c r="D275" s="5">
        <f>'PR-RAS'!E279</f>
        <v>0</v>
      </c>
      <c r="E275" s="5">
        <v>0</v>
      </c>
      <c r="F275" s="5">
        <v>0</v>
      </c>
      <c r="G275" s="6">
        <f t="shared" si="8"/>
        <v>0</v>
      </c>
      <c r="H275" s="6">
        <f t="shared" si="9"/>
        <v>0</v>
      </c>
      <c r="I275" s="14">
        <v>0</v>
      </c>
      <c r="J275" s="7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2.75" customHeight="1" x14ac:dyDescent="0.2">
      <c r="A276" s="13">
        <v>151</v>
      </c>
      <c r="B276" s="5">
        <v>275</v>
      </c>
      <c r="C276" s="5">
        <f>'PR-RAS'!D280</f>
        <v>0</v>
      </c>
      <c r="D276" s="5">
        <f>'PR-RAS'!E280</f>
        <v>0</v>
      </c>
      <c r="E276" s="5">
        <v>0</v>
      </c>
      <c r="F276" s="5">
        <v>0</v>
      </c>
      <c r="G276" s="6">
        <f t="shared" si="8"/>
        <v>0</v>
      </c>
      <c r="H276" s="6">
        <f t="shared" si="9"/>
        <v>0</v>
      </c>
      <c r="I276" s="14">
        <v>0</v>
      </c>
      <c r="J276" s="7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2.75" customHeight="1" x14ac:dyDescent="0.2">
      <c r="A277" s="13">
        <v>151</v>
      </c>
      <c r="B277" s="5">
        <v>276</v>
      </c>
      <c r="C277" s="5">
        <f>'PR-RAS'!D281</f>
        <v>0</v>
      </c>
      <c r="D277" s="5">
        <f>'PR-RAS'!E281</f>
        <v>0</v>
      </c>
      <c r="E277" s="5">
        <v>0</v>
      </c>
      <c r="F277" s="5">
        <v>0</v>
      </c>
      <c r="G277" s="6">
        <f t="shared" si="8"/>
        <v>0</v>
      </c>
      <c r="H277" s="6">
        <f t="shared" si="9"/>
        <v>0</v>
      </c>
      <c r="I277" s="14">
        <v>0</v>
      </c>
      <c r="J277" s="7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2.75" customHeight="1" x14ac:dyDescent="0.2">
      <c r="A278" s="13">
        <v>151</v>
      </c>
      <c r="B278" s="5">
        <v>277</v>
      </c>
      <c r="C278" s="5">
        <f>'PR-RAS'!D282</f>
        <v>0</v>
      </c>
      <c r="D278" s="5">
        <f>'PR-RAS'!E282</f>
        <v>0</v>
      </c>
      <c r="E278" s="5">
        <v>0</v>
      </c>
      <c r="F278" s="5">
        <v>0</v>
      </c>
      <c r="G278" s="6">
        <f t="shared" si="8"/>
        <v>0</v>
      </c>
      <c r="H278" s="6">
        <f t="shared" si="9"/>
        <v>0</v>
      </c>
      <c r="I278" s="14">
        <v>0</v>
      </c>
      <c r="J278" s="7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2.75" customHeight="1" x14ac:dyDescent="0.2">
      <c r="A279" s="13">
        <v>151</v>
      </c>
      <c r="B279" s="5">
        <v>278</v>
      </c>
      <c r="C279" s="5">
        <f>'PR-RAS'!D283</f>
        <v>0</v>
      </c>
      <c r="D279" s="5">
        <f>'PR-RAS'!E283</f>
        <v>0</v>
      </c>
      <c r="E279" s="5">
        <v>0</v>
      </c>
      <c r="F279" s="5">
        <v>0</v>
      </c>
      <c r="G279" s="6">
        <f t="shared" si="8"/>
        <v>0</v>
      </c>
      <c r="H279" s="6">
        <f t="shared" si="9"/>
        <v>0</v>
      </c>
      <c r="I279" s="14">
        <v>0</v>
      </c>
      <c r="J279" s="7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2.75" customHeight="1" x14ac:dyDescent="0.2">
      <c r="A280" s="13">
        <v>151</v>
      </c>
      <c r="B280" s="5">
        <v>279</v>
      </c>
      <c r="C280" s="5">
        <f>'PR-RAS'!D284</f>
        <v>0</v>
      </c>
      <c r="D280" s="5">
        <f>'PR-RAS'!E284</f>
        <v>0</v>
      </c>
      <c r="E280" s="5">
        <v>0</v>
      </c>
      <c r="F280" s="5">
        <v>0</v>
      </c>
      <c r="G280" s="6">
        <f t="shared" si="8"/>
        <v>0</v>
      </c>
      <c r="H280" s="6">
        <f t="shared" si="9"/>
        <v>0</v>
      </c>
      <c r="I280" s="14">
        <v>0</v>
      </c>
      <c r="J280" s="7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2.75" customHeight="1" x14ac:dyDescent="0.2">
      <c r="A281" s="13">
        <v>151</v>
      </c>
      <c r="B281" s="5">
        <v>280</v>
      </c>
      <c r="C281" s="5">
        <f>'PR-RAS'!D285</f>
        <v>0</v>
      </c>
      <c r="D281" s="5">
        <f>'PR-RAS'!E285</f>
        <v>0</v>
      </c>
      <c r="E281" s="5">
        <v>0</v>
      </c>
      <c r="F281" s="5">
        <v>0</v>
      </c>
      <c r="G281" s="6">
        <f t="shared" si="8"/>
        <v>0</v>
      </c>
      <c r="H281" s="6">
        <f t="shared" si="9"/>
        <v>0</v>
      </c>
      <c r="I281" s="14">
        <v>0</v>
      </c>
      <c r="J281" s="7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2.75" customHeight="1" x14ac:dyDescent="0.2">
      <c r="A282" s="13">
        <v>151</v>
      </c>
      <c r="B282" s="5">
        <v>281</v>
      </c>
      <c r="C282" s="5">
        <f>'PR-RAS'!D286</f>
        <v>0</v>
      </c>
      <c r="D282" s="5">
        <f>'PR-RAS'!E286</f>
        <v>0</v>
      </c>
      <c r="E282" s="5">
        <v>0</v>
      </c>
      <c r="F282" s="5">
        <v>0</v>
      </c>
      <c r="G282" s="6">
        <f t="shared" si="8"/>
        <v>0</v>
      </c>
      <c r="H282" s="6">
        <f t="shared" si="9"/>
        <v>0</v>
      </c>
      <c r="I282" s="14">
        <v>0</v>
      </c>
      <c r="J282" s="7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2.75" customHeight="1" x14ac:dyDescent="0.2">
      <c r="A283" s="13">
        <v>151</v>
      </c>
      <c r="B283" s="5">
        <v>282</v>
      </c>
      <c r="C283" s="5">
        <f>'PR-RAS'!D287</f>
        <v>0</v>
      </c>
      <c r="D283" s="5">
        <f>'PR-RAS'!E287</f>
        <v>0</v>
      </c>
      <c r="E283" s="5">
        <v>0</v>
      </c>
      <c r="F283" s="5">
        <v>0</v>
      </c>
      <c r="G283" s="6">
        <f t="shared" si="8"/>
        <v>0</v>
      </c>
      <c r="H283" s="6">
        <f t="shared" si="9"/>
        <v>0</v>
      </c>
      <c r="I283" s="14">
        <v>0</v>
      </c>
      <c r="J283" s="7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2.75" customHeight="1" x14ac:dyDescent="0.2">
      <c r="A284" s="13">
        <v>151</v>
      </c>
      <c r="B284" s="5">
        <v>283</v>
      </c>
      <c r="C284" s="5">
        <f>'PR-RAS'!D288</f>
        <v>0</v>
      </c>
      <c r="D284" s="5">
        <f>'PR-RAS'!E288</f>
        <v>0</v>
      </c>
      <c r="E284" s="5">
        <v>0</v>
      </c>
      <c r="F284" s="5">
        <v>0</v>
      </c>
      <c r="G284" s="6">
        <f t="shared" si="8"/>
        <v>0</v>
      </c>
      <c r="H284" s="6">
        <f t="shared" si="9"/>
        <v>0</v>
      </c>
      <c r="I284" s="14">
        <v>0</v>
      </c>
      <c r="J284" s="7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2.75" customHeight="1" x14ac:dyDescent="0.2">
      <c r="A285" s="13">
        <v>151</v>
      </c>
      <c r="B285" s="5">
        <v>284</v>
      </c>
      <c r="C285" s="5">
        <f>'PR-RAS'!D289</f>
        <v>0</v>
      </c>
      <c r="D285" s="5">
        <f>'PR-RAS'!E289</f>
        <v>0</v>
      </c>
      <c r="E285" s="5">
        <v>0</v>
      </c>
      <c r="F285" s="5">
        <v>0</v>
      </c>
      <c r="G285" s="6">
        <f t="shared" si="8"/>
        <v>0</v>
      </c>
      <c r="H285" s="6">
        <f t="shared" si="9"/>
        <v>0</v>
      </c>
      <c r="I285" s="14">
        <v>0</v>
      </c>
      <c r="J285" s="7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2.75" customHeight="1" x14ac:dyDescent="0.2">
      <c r="A286" s="13">
        <v>151</v>
      </c>
      <c r="B286" s="5">
        <v>285</v>
      </c>
      <c r="C286" s="5">
        <f>'PR-RAS'!D290</f>
        <v>0</v>
      </c>
      <c r="D286" s="5">
        <f>'PR-RAS'!E290</f>
        <v>0</v>
      </c>
      <c r="E286" s="5">
        <v>0</v>
      </c>
      <c r="F286" s="5">
        <v>0</v>
      </c>
      <c r="G286" s="6">
        <f t="shared" si="8"/>
        <v>0</v>
      </c>
      <c r="H286" s="6">
        <f t="shared" si="9"/>
        <v>0</v>
      </c>
      <c r="I286" s="14">
        <v>0</v>
      </c>
      <c r="J286" s="7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2.75" customHeight="1" x14ac:dyDescent="0.2">
      <c r="A287" s="13">
        <v>151</v>
      </c>
      <c r="B287" s="5">
        <v>286</v>
      </c>
      <c r="C287" s="5">
        <f>'PR-RAS'!D291</f>
        <v>0</v>
      </c>
      <c r="D287" s="5">
        <f>'PR-RAS'!E291</f>
        <v>0</v>
      </c>
      <c r="E287" s="5">
        <v>0</v>
      </c>
      <c r="F287" s="5">
        <v>0</v>
      </c>
      <c r="G287" s="6">
        <f t="shared" si="8"/>
        <v>0</v>
      </c>
      <c r="H287" s="6">
        <f t="shared" si="9"/>
        <v>0</v>
      </c>
      <c r="I287" s="14">
        <v>0</v>
      </c>
      <c r="J287" s="7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2.75" customHeight="1" x14ac:dyDescent="0.2">
      <c r="A288" s="13">
        <v>151</v>
      </c>
      <c r="B288" s="5">
        <v>287</v>
      </c>
      <c r="C288" s="5">
        <f>'PR-RAS'!D292</f>
        <v>0</v>
      </c>
      <c r="D288" s="5">
        <f>'PR-RAS'!E292</f>
        <v>0</v>
      </c>
      <c r="E288" s="5">
        <v>0</v>
      </c>
      <c r="F288" s="5">
        <v>0</v>
      </c>
      <c r="G288" s="6">
        <f t="shared" si="8"/>
        <v>0</v>
      </c>
      <c r="H288" s="6">
        <f t="shared" si="9"/>
        <v>0</v>
      </c>
      <c r="I288" s="14">
        <v>0</v>
      </c>
      <c r="J288" s="7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2.75" customHeight="1" x14ac:dyDescent="0.2">
      <c r="A289" s="13">
        <v>151</v>
      </c>
      <c r="B289" s="5">
        <v>288</v>
      </c>
      <c r="C289" s="5">
        <f>'PR-RAS'!D293</f>
        <v>0</v>
      </c>
      <c r="D289" s="5">
        <f>'PR-RAS'!E293</f>
        <v>0</v>
      </c>
      <c r="E289" s="5">
        <v>0</v>
      </c>
      <c r="F289" s="5">
        <v>0</v>
      </c>
      <c r="G289" s="6">
        <f t="shared" si="8"/>
        <v>0</v>
      </c>
      <c r="H289" s="6">
        <f t="shared" si="9"/>
        <v>0</v>
      </c>
      <c r="I289" s="14">
        <v>0</v>
      </c>
      <c r="J289" s="7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2.75" customHeight="1" x14ac:dyDescent="0.2">
      <c r="A290" s="13">
        <v>151</v>
      </c>
      <c r="B290" s="5">
        <v>289</v>
      </c>
      <c r="C290" s="5">
        <f>'PR-RAS'!D294</f>
        <v>0</v>
      </c>
      <c r="D290" s="5">
        <f>'PR-RAS'!E294</f>
        <v>0</v>
      </c>
      <c r="E290" s="5">
        <v>0</v>
      </c>
      <c r="F290" s="5">
        <v>0</v>
      </c>
      <c r="G290" s="6">
        <f t="shared" si="8"/>
        <v>0</v>
      </c>
      <c r="H290" s="6">
        <f t="shared" si="9"/>
        <v>0</v>
      </c>
      <c r="I290" s="14">
        <v>0</v>
      </c>
      <c r="J290" s="7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2.75" customHeight="1" x14ac:dyDescent="0.2">
      <c r="A291" s="13">
        <v>151</v>
      </c>
      <c r="B291" s="5">
        <v>290</v>
      </c>
      <c r="C291" s="5">
        <f>'PR-RAS'!D295</f>
        <v>0</v>
      </c>
      <c r="D291" s="5">
        <f>'PR-RAS'!E295</f>
        <v>0</v>
      </c>
      <c r="E291" s="5">
        <v>0</v>
      </c>
      <c r="F291" s="5">
        <v>0</v>
      </c>
      <c r="G291" s="6">
        <f t="shared" si="8"/>
        <v>0</v>
      </c>
      <c r="H291" s="6">
        <f t="shared" si="9"/>
        <v>0</v>
      </c>
      <c r="I291" s="14">
        <v>0</v>
      </c>
      <c r="J291" s="7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2.75" customHeight="1" x14ac:dyDescent="0.2">
      <c r="A292" s="13">
        <v>151</v>
      </c>
      <c r="B292" s="5">
        <v>291</v>
      </c>
      <c r="C292" s="5">
        <f>'PR-RAS'!D296</f>
        <v>0</v>
      </c>
      <c r="D292" s="5">
        <f>'PR-RAS'!E296</f>
        <v>0</v>
      </c>
      <c r="E292" s="5">
        <v>0</v>
      </c>
      <c r="F292" s="5">
        <v>0</v>
      </c>
      <c r="G292" s="6">
        <f t="shared" si="8"/>
        <v>0</v>
      </c>
      <c r="H292" s="6">
        <f t="shared" si="9"/>
        <v>0</v>
      </c>
      <c r="I292" s="14">
        <v>0</v>
      </c>
      <c r="J292" s="7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2.75" customHeight="1" x14ac:dyDescent="0.2">
      <c r="A293" s="13">
        <v>151</v>
      </c>
      <c r="B293" s="5">
        <v>292</v>
      </c>
      <c r="C293" s="5">
        <f>'PR-RAS'!D297</f>
        <v>0</v>
      </c>
      <c r="D293" s="5">
        <f>'PR-RAS'!E297</f>
        <v>0</v>
      </c>
      <c r="E293" s="5">
        <v>0</v>
      </c>
      <c r="F293" s="5">
        <v>0</v>
      </c>
      <c r="G293" s="6">
        <f t="shared" si="8"/>
        <v>0</v>
      </c>
      <c r="H293" s="6">
        <f t="shared" si="9"/>
        <v>0</v>
      </c>
      <c r="I293" s="14">
        <v>0</v>
      </c>
      <c r="J293" s="7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2.75" customHeight="1" x14ac:dyDescent="0.2">
      <c r="A294" s="13">
        <v>151</v>
      </c>
      <c r="B294" s="5">
        <v>293</v>
      </c>
      <c r="C294" s="5">
        <f>'PR-RAS'!D298</f>
        <v>0</v>
      </c>
      <c r="D294" s="5">
        <f>'PR-RAS'!E298</f>
        <v>0</v>
      </c>
      <c r="E294" s="5">
        <v>0</v>
      </c>
      <c r="F294" s="5">
        <v>0</v>
      </c>
      <c r="G294" s="6">
        <f t="shared" si="8"/>
        <v>0</v>
      </c>
      <c r="H294" s="6">
        <f t="shared" si="9"/>
        <v>0</v>
      </c>
      <c r="I294" s="14">
        <v>0</v>
      </c>
      <c r="J294" s="7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2.75" customHeight="1" x14ac:dyDescent="0.2">
      <c r="A295" s="13">
        <v>151</v>
      </c>
      <c r="B295" s="5">
        <v>294</v>
      </c>
      <c r="C295" s="5">
        <f>'PR-RAS'!D299</f>
        <v>546166.7300000001</v>
      </c>
      <c r="D295" s="5">
        <f>'PR-RAS'!E299</f>
        <v>696748.00999999989</v>
      </c>
      <c r="E295" s="5">
        <v>0</v>
      </c>
      <c r="F295" s="5">
        <v>0</v>
      </c>
      <c r="G295" s="6">
        <f t="shared" si="8"/>
        <v>570260.84849999996</v>
      </c>
      <c r="H295" s="6">
        <f t="shared" si="9"/>
        <v>0.27999999979510903</v>
      </c>
      <c r="I295" s="14">
        <v>0</v>
      </c>
      <c r="J295" s="7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2.75" customHeight="1" x14ac:dyDescent="0.2">
      <c r="A296" s="13">
        <v>151</v>
      </c>
      <c r="B296" s="5">
        <v>295</v>
      </c>
      <c r="C296" s="5">
        <f>'PR-RAS'!D300</f>
        <v>0</v>
      </c>
      <c r="D296" s="5">
        <f>'PR-RAS'!E300</f>
        <v>0</v>
      </c>
      <c r="E296" s="5">
        <v>0</v>
      </c>
      <c r="F296" s="5">
        <v>0</v>
      </c>
      <c r="G296" s="6">
        <f t="shared" si="8"/>
        <v>0</v>
      </c>
      <c r="H296" s="6">
        <f t="shared" si="9"/>
        <v>0</v>
      </c>
      <c r="I296" s="14">
        <v>0</v>
      </c>
      <c r="J296" s="7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2.75" customHeight="1" x14ac:dyDescent="0.2">
      <c r="A297" s="13">
        <v>151</v>
      </c>
      <c r="B297" s="5">
        <v>296</v>
      </c>
      <c r="C297" s="5">
        <f>'PR-RAS'!D301</f>
        <v>22986.190000000061</v>
      </c>
      <c r="D297" s="5">
        <f>'PR-RAS'!E301</f>
        <v>70396.029999999912</v>
      </c>
      <c r="E297" s="5">
        <v>0</v>
      </c>
      <c r="F297" s="5">
        <v>0</v>
      </c>
      <c r="G297" s="6">
        <f t="shared" si="8"/>
        <v>48478.361999999965</v>
      </c>
      <c r="H297" s="6">
        <f t="shared" si="9"/>
        <v>0.21999999997206032</v>
      </c>
      <c r="I297" s="14">
        <v>0</v>
      </c>
      <c r="J297" s="7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2.75" customHeight="1" x14ac:dyDescent="0.2">
      <c r="A298" s="13">
        <v>151</v>
      </c>
      <c r="B298" s="5">
        <v>297</v>
      </c>
      <c r="C298" s="5">
        <f>'PR-RAS'!D302</f>
        <v>6394.01</v>
      </c>
      <c r="D298" s="5">
        <f>'PR-RAS'!E302</f>
        <v>52621.34</v>
      </c>
      <c r="E298" s="5">
        <v>0</v>
      </c>
      <c r="F298" s="5">
        <v>0</v>
      </c>
      <c r="G298" s="6">
        <f t="shared" si="8"/>
        <v>33156.096929999992</v>
      </c>
      <c r="H298" s="6">
        <f t="shared" si="9"/>
        <v>0.34999999999672582</v>
      </c>
      <c r="I298" s="14">
        <v>0</v>
      </c>
      <c r="J298" s="7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2.75" customHeight="1" x14ac:dyDescent="0.2">
      <c r="A299" s="13">
        <v>151</v>
      </c>
      <c r="B299" s="5">
        <v>298</v>
      </c>
      <c r="C299" s="5">
        <f>'PR-RAS'!D303</f>
        <v>0</v>
      </c>
      <c r="D299" s="5">
        <f>'PR-RAS'!E303</f>
        <v>0</v>
      </c>
      <c r="E299" s="5">
        <v>0</v>
      </c>
      <c r="F299" s="5">
        <v>0</v>
      </c>
      <c r="G299" s="6">
        <f t="shared" si="8"/>
        <v>0</v>
      </c>
      <c r="H299" s="6">
        <f t="shared" si="9"/>
        <v>0</v>
      </c>
      <c r="I299" s="14">
        <v>0</v>
      </c>
      <c r="J299" s="7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2.75" customHeight="1" x14ac:dyDescent="0.2">
      <c r="A300" s="13">
        <v>151</v>
      </c>
      <c r="B300" s="5">
        <v>299</v>
      </c>
      <c r="C300" s="5">
        <f>'PR-RAS'!D304</f>
        <v>15736.98</v>
      </c>
      <c r="D300" s="5">
        <f>'PR-RAS'!E304</f>
        <v>19682.990000000002</v>
      </c>
      <c r="E300" s="5">
        <v>0</v>
      </c>
      <c r="F300" s="5">
        <v>0</v>
      </c>
      <c r="G300" s="6">
        <f t="shared" si="8"/>
        <v>16475.785040000002</v>
      </c>
      <c r="H300" s="6">
        <f t="shared" si="9"/>
        <v>2.9999999998835847E-2</v>
      </c>
      <c r="I300" s="14">
        <v>0</v>
      </c>
      <c r="J300" s="7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2.75" customHeight="1" x14ac:dyDescent="0.2">
      <c r="A301" s="13">
        <v>151</v>
      </c>
      <c r="B301" s="5">
        <v>300</v>
      </c>
      <c r="C301" s="5">
        <f>'PR-RAS'!D305</f>
        <v>0</v>
      </c>
      <c r="D301" s="5">
        <f>'PR-RAS'!E305</f>
        <v>0</v>
      </c>
      <c r="E301" s="5">
        <v>0</v>
      </c>
      <c r="F301" s="5">
        <v>0</v>
      </c>
      <c r="G301" s="6">
        <f t="shared" si="8"/>
        <v>0</v>
      </c>
      <c r="H301" s="6">
        <f t="shared" si="9"/>
        <v>0</v>
      </c>
      <c r="I301" s="14">
        <v>0</v>
      </c>
      <c r="J301" s="7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2.75" customHeight="1" x14ac:dyDescent="0.2">
      <c r="A302" s="13">
        <v>151</v>
      </c>
      <c r="B302" s="5">
        <v>301</v>
      </c>
      <c r="C302" s="5">
        <f>'PR-RAS'!D306</f>
        <v>0</v>
      </c>
      <c r="D302" s="5">
        <f>'PR-RAS'!E306</f>
        <v>0</v>
      </c>
      <c r="E302" s="5">
        <v>0</v>
      </c>
      <c r="F302" s="5">
        <v>0</v>
      </c>
      <c r="G302" s="6">
        <f t="shared" si="8"/>
        <v>0</v>
      </c>
      <c r="H302" s="6">
        <f t="shared" si="9"/>
        <v>0</v>
      </c>
      <c r="I302" s="14">
        <v>0</v>
      </c>
      <c r="J302" s="7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2.75" customHeight="1" x14ac:dyDescent="0.2">
      <c r="A303" s="13">
        <v>151</v>
      </c>
      <c r="B303" s="5">
        <v>302</v>
      </c>
      <c r="C303" s="5">
        <f>'PR-RAS'!D308</f>
        <v>0</v>
      </c>
      <c r="D303" s="5">
        <f>'PR-RAS'!E308</f>
        <v>0</v>
      </c>
      <c r="E303" s="5">
        <v>0</v>
      </c>
      <c r="F303" s="5">
        <v>0</v>
      </c>
      <c r="G303" s="6">
        <f t="shared" si="8"/>
        <v>0</v>
      </c>
      <c r="H303" s="6">
        <f t="shared" si="9"/>
        <v>0</v>
      </c>
      <c r="I303" s="14">
        <v>0</v>
      </c>
      <c r="J303" s="7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2.75" customHeight="1" x14ac:dyDescent="0.2">
      <c r="A304" s="13">
        <v>151</v>
      </c>
      <c r="B304" s="5">
        <v>303</v>
      </c>
      <c r="C304" s="5">
        <f>'PR-RAS'!D309</f>
        <v>0</v>
      </c>
      <c r="D304" s="5">
        <f>'PR-RAS'!E309</f>
        <v>0</v>
      </c>
      <c r="E304" s="5">
        <v>0</v>
      </c>
      <c r="F304" s="5">
        <v>0</v>
      </c>
      <c r="G304" s="6">
        <f t="shared" si="8"/>
        <v>0</v>
      </c>
      <c r="H304" s="6">
        <f t="shared" si="9"/>
        <v>0</v>
      </c>
      <c r="I304" s="14">
        <v>0</v>
      </c>
      <c r="J304" s="7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2.75" customHeight="1" x14ac:dyDescent="0.2">
      <c r="A305" s="13">
        <v>151</v>
      </c>
      <c r="B305" s="5">
        <v>304</v>
      </c>
      <c r="C305" s="5">
        <f>'PR-RAS'!D310</f>
        <v>0</v>
      </c>
      <c r="D305" s="5">
        <f>'PR-RAS'!E310</f>
        <v>0</v>
      </c>
      <c r="E305" s="5">
        <v>0</v>
      </c>
      <c r="F305" s="5">
        <v>0</v>
      </c>
      <c r="G305" s="6">
        <f t="shared" si="8"/>
        <v>0</v>
      </c>
      <c r="H305" s="6">
        <f t="shared" si="9"/>
        <v>0</v>
      </c>
      <c r="I305" s="14">
        <v>0</v>
      </c>
      <c r="J305" s="7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2.75" customHeight="1" x14ac:dyDescent="0.2">
      <c r="A306" s="13">
        <v>151</v>
      </c>
      <c r="B306" s="5">
        <v>305</v>
      </c>
      <c r="C306" s="5">
        <f>'PR-RAS'!D311</f>
        <v>0</v>
      </c>
      <c r="D306" s="5">
        <f>'PR-RAS'!E311</f>
        <v>0</v>
      </c>
      <c r="E306" s="5">
        <v>0</v>
      </c>
      <c r="F306" s="5">
        <v>0</v>
      </c>
      <c r="G306" s="6">
        <f t="shared" si="8"/>
        <v>0</v>
      </c>
      <c r="H306" s="6">
        <f t="shared" si="9"/>
        <v>0</v>
      </c>
      <c r="I306" s="14">
        <v>0</v>
      </c>
      <c r="J306" s="7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2.75" customHeight="1" x14ac:dyDescent="0.2">
      <c r="A307" s="13">
        <v>151</v>
      </c>
      <c r="B307" s="5">
        <v>306</v>
      </c>
      <c r="C307" s="5">
        <f>'PR-RAS'!D312</f>
        <v>0</v>
      </c>
      <c r="D307" s="5">
        <f>'PR-RAS'!E312</f>
        <v>0</v>
      </c>
      <c r="E307" s="5">
        <v>0</v>
      </c>
      <c r="F307" s="5">
        <v>0</v>
      </c>
      <c r="G307" s="6">
        <f t="shared" si="8"/>
        <v>0</v>
      </c>
      <c r="H307" s="6">
        <f t="shared" si="9"/>
        <v>0</v>
      </c>
      <c r="I307" s="14">
        <v>0</v>
      </c>
      <c r="J307" s="7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2.75" customHeight="1" x14ac:dyDescent="0.2">
      <c r="A308" s="13">
        <v>151</v>
      </c>
      <c r="B308" s="5">
        <v>307</v>
      </c>
      <c r="C308" s="5">
        <f>'PR-RAS'!D313</f>
        <v>0</v>
      </c>
      <c r="D308" s="5">
        <f>'PR-RAS'!E313</f>
        <v>0</v>
      </c>
      <c r="E308" s="5">
        <v>0</v>
      </c>
      <c r="F308" s="5">
        <v>0</v>
      </c>
      <c r="G308" s="6">
        <f t="shared" si="8"/>
        <v>0</v>
      </c>
      <c r="H308" s="6">
        <f t="shared" si="9"/>
        <v>0</v>
      </c>
      <c r="I308" s="14">
        <v>0</v>
      </c>
      <c r="J308" s="7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2.75" customHeight="1" x14ac:dyDescent="0.2">
      <c r="A309" s="13">
        <v>151</v>
      </c>
      <c r="B309" s="5">
        <v>308</v>
      </c>
      <c r="C309" s="5">
        <f>'PR-RAS'!D314</f>
        <v>0</v>
      </c>
      <c r="D309" s="5">
        <f>'PR-RAS'!E314</f>
        <v>0</v>
      </c>
      <c r="E309" s="5">
        <v>0</v>
      </c>
      <c r="F309" s="5">
        <v>0</v>
      </c>
      <c r="G309" s="6">
        <f t="shared" si="8"/>
        <v>0</v>
      </c>
      <c r="H309" s="6">
        <f t="shared" si="9"/>
        <v>0</v>
      </c>
      <c r="I309" s="14">
        <v>0</v>
      </c>
      <c r="J309" s="7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2.75" customHeight="1" x14ac:dyDescent="0.2">
      <c r="A310" s="13">
        <v>151</v>
      </c>
      <c r="B310" s="5">
        <v>309</v>
      </c>
      <c r="C310" s="5">
        <f>'PR-RAS'!D315</f>
        <v>0</v>
      </c>
      <c r="D310" s="5">
        <f>'PR-RAS'!E315</f>
        <v>0</v>
      </c>
      <c r="E310" s="5">
        <v>0</v>
      </c>
      <c r="F310" s="5">
        <v>0</v>
      </c>
      <c r="G310" s="6">
        <f t="shared" si="8"/>
        <v>0</v>
      </c>
      <c r="H310" s="6">
        <f t="shared" si="9"/>
        <v>0</v>
      </c>
      <c r="I310" s="14">
        <v>0</v>
      </c>
      <c r="J310" s="7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2.75" customHeight="1" x14ac:dyDescent="0.2">
      <c r="A311" s="13">
        <v>151</v>
      </c>
      <c r="B311" s="5">
        <v>310</v>
      </c>
      <c r="C311" s="5">
        <f>'PR-RAS'!D316</f>
        <v>0</v>
      </c>
      <c r="D311" s="5">
        <f>'PR-RAS'!E316</f>
        <v>0</v>
      </c>
      <c r="E311" s="5">
        <v>0</v>
      </c>
      <c r="F311" s="5">
        <v>0</v>
      </c>
      <c r="G311" s="6">
        <f t="shared" si="8"/>
        <v>0</v>
      </c>
      <c r="H311" s="6">
        <f t="shared" si="9"/>
        <v>0</v>
      </c>
      <c r="I311" s="14">
        <v>0</v>
      </c>
      <c r="J311" s="7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2.75" customHeight="1" x14ac:dyDescent="0.2">
      <c r="A312" s="13">
        <v>151</v>
      </c>
      <c r="B312" s="5">
        <v>311</v>
      </c>
      <c r="C312" s="5">
        <f>'PR-RAS'!D317</f>
        <v>0</v>
      </c>
      <c r="D312" s="5">
        <f>'PR-RAS'!E317</f>
        <v>0</v>
      </c>
      <c r="E312" s="5">
        <v>0</v>
      </c>
      <c r="F312" s="5">
        <v>0</v>
      </c>
      <c r="G312" s="6">
        <f t="shared" si="8"/>
        <v>0</v>
      </c>
      <c r="H312" s="6">
        <f t="shared" si="9"/>
        <v>0</v>
      </c>
      <c r="I312" s="14">
        <v>0</v>
      </c>
      <c r="J312" s="7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2.75" customHeight="1" x14ac:dyDescent="0.2">
      <c r="A313" s="13">
        <v>151</v>
      </c>
      <c r="B313" s="5">
        <v>312</v>
      </c>
      <c r="C313" s="5">
        <f>'PR-RAS'!D318</f>
        <v>0</v>
      </c>
      <c r="D313" s="5">
        <f>'PR-RAS'!E318</f>
        <v>0</v>
      </c>
      <c r="E313" s="5">
        <v>0</v>
      </c>
      <c r="F313" s="5">
        <v>0</v>
      </c>
      <c r="G313" s="6">
        <f t="shared" si="8"/>
        <v>0</v>
      </c>
      <c r="H313" s="6">
        <f t="shared" si="9"/>
        <v>0</v>
      </c>
      <c r="I313" s="14">
        <v>0</v>
      </c>
      <c r="J313" s="7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2.75" customHeight="1" x14ac:dyDescent="0.2">
      <c r="A314" s="13">
        <v>151</v>
      </c>
      <c r="B314" s="5">
        <v>313</v>
      </c>
      <c r="C314" s="5">
        <f>'PR-RAS'!D319</f>
        <v>0</v>
      </c>
      <c r="D314" s="5">
        <f>'PR-RAS'!E319</f>
        <v>0</v>
      </c>
      <c r="E314" s="5">
        <v>0</v>
      </c>
      <c r="F314" s="5">
        <v>0</v>
      </c>
      <c r="G314" s="6">
        <f t="shared" si="8"/>
        <v>0</v>
      </c>
      <c r="H314" s="6">
        <f t="shared" si="9"/>
        <v>0</v>
      </c>
      <c r="I314" s="14">
        <v>0</v>
      </c>
      <c r="J314" s="7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2.75" customHeight="1" x14ac:dyDescent="0.2">
      <c r="A315" s="13">
        <v>151</v>
      </c>
      <c r="B315" s="5">
        <v>314</v>
      </c>
      <c r="C315" s="5">
        <f>'PR-RAS'!D320</f>
        <v>0</v>
      </c>
      <c r="D315" s="5">
        <f>'PR-RAS'!E320</f>
        <v>0</v>
      </c>
      <c r="E315" s="5">
        <v>0</v>
      </c>
      <c r="F315" s="5">
        <v>0</v>
      </c>
      <c r="G315" s="6">
        <f t="shared" si="8"/>
        <v>0</v>
      </c>
      <c r="H315" s="6">
        <f t="shared" si="9"/>
        <v>0</v>
      </c>
      <c r="I315" s="14">
        <v>0</v>
      </c>
      <c r="J315" s="7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2.75" customHeight="1" x14ac:dyDescent="0.2">
      <c r="A316" s="13">
        <v>151</v>
      </c>
      <c r="B316" s="5">
        <v>315</v>
      </c>
      <c r="C316" s="5">
        <f>'PR-RAS'!D321</f>
        <v>0</v>
      </c>
      <c r="D316" s="5">
        <f>'PR-RAS'!E321</f>
        <v>0</v>
      </c>
      <c r="E316" s="5">
        <v>0</v>
      </c>
      <c r="F316" s="5">
        <v>0</v>
      </c>
      <c r="G316" s="6">
        <f t="shared" si="8"/>
        <v>0</v>
      </c>
      <c r="H316" s="6">
        <f t="shared" si="9"/>
        <v>0</v>
      </c>
      <c r="I316" s="14">
        <v>0</v>
      </c>
      <c r="J316" s="7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2.75" customHeight="1" x14ac:dyDescent="0.2">
      <c r="A317" s="13">
        <v>151</v>
      </c>
      <c r="B317" s="5">
        <v>316</v>
      </c>
      <c r="C317" s="5">
        <f>'PR-RAS'!D322</f>
        <v>0</v>
      </c>
      <c r="D317" s="5">
        <f>'PR-RAS'!E322</f>
        <v>0</v>
      </c>
      <c r="E317" s="5">
        <v>0</v>
      </c>
      <c r="F317" s="5">
        <v>0</v>
      </c>
      <c r="G317" s="6">
        <f t="shared" si="8"/>
        <v>0</v>
      </c>
      <c r="H317" s="6">
        <f t="shared" si="9"/>
        <v>0</v>
      </c>
      <c r="I317" s="14">
        <v>0</v>
      </c>
      <c r="J317" s="7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2.75" customHeight="1" x14ac:dyDescent="0.2">
      <c r="A318" s="13">
        <v>151</v>
      </c>
      <c r="B318" s="5">
        <v>317</v>
      </c>
      <c r="C318" s="5">
        <f>'PR-RAS'!D323</f>
        <v>0</v>
      </c>
      <c r="D318" s="5">
        <f>'PR-RAS'!E323</f>
        <v>0</v>
      </c>
      <c r="E318" s="5">
        <v>0</v>
      </c>
      <c r="F318" s="5">
        <v>0</v>
      </c>
      <c r="G318" s="6">
        <f t="shared" si="8"/>
        <v>0</v>
      </c>
      <c r="H318" s="6">
        <f t="shared" si="9"/>
        <v>0</v>
      </c>
      <c r="I318" s="14">
        <v>0</v>
      </c>
      <c r="J318" s="7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2.75" customHeight="1" x14ac:dyDescent="0.2">
      <c r="A319" s="13">
        <v>151</v>
      </c>
      <c r="B319" s="5">
        <v>318</v>
      </c>
      <c r="C319" s="5">
        <f>'PR-RAS'!D324</f>
        <v>0</v>
      </c>
      <c r="D319" s="5">
        <f>'PR-RAS'!E324</f>
        <v>0</v>
      </c>
      <c r="E319" s="5">
        <v>0</v>
      </c>
      <c r="F319" s="5">
        <v>0</v>
      </c>
      <c r="G319" s="6">
        <f t="shared" si="8"/>
        <v>0</v>
      </c>
      <c r="H319" s="6">
        <f t="shared" si="9"/>
        <v>0</v>
      </c>
      <c r="I319" s="14">
        <v>0</v>
      </c>
      <c r="J319" s="7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2.75" customHeight="1" x14ac:dyDescent="0.2">
      <c r="A320" s="13">
        <v>151</v>
      </c>
      <c r="B320" s="5">
        <v>319</v>
      </c>
      <c r="C320" s="5">
        <f>'PR-RAS'!D325</f>
        <v>0</v>
      </c>
      <c r="D320" s="5">
        <f>'PR-RAS'!E325</f>
        <v>0</v>
      </c>
      <c r="E320" s="5">
        <v>0</v>
      </c>
      <c r="F320" s="5">
        <v>0</v>
      </c>
      <c r="G320" s="6">
        <f t="shared" si="8"/>
        <v>0</v>
      </c>
      <c r="H320" s="6">
        <f t="shared" si="9"/>
        <v>0</v>
      </c>
      <c r="I320" s="14">
        <v>0</v>
      </c>
      <c r="J320" s="7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2.75" customHeight="1" x14ac:dyDescent="0.2">
      <c r="A321" s="13">
        <v>151</v>
      </c>
      <c r="B321" s="5">
        <v>320</v>
      </c>
      <c r="C321" s="5">
        <f>'PR-RAS'!D326</f>
        <v>0</v>
      </c>
      <c r="D321" s="5">
        <f>'PR-RAS'!E326</f>
        <v>0</v>
      </c>
      <c r="E321" s="5">
        <v>0</v>
      </c>
      <c r="F321" s="5">
        <v>0</v>
      </c>
      <c r="G321" s="6">
        <f t="shared" si="8"/>
        <v>0</v>
      </c>
      <c r="H321" s="6">
        <f t="shared" si="9"/>
        <v>0</v>
      </c>
      <c r="I321" s="14">
        <v>0</v>
      </c>
      <c r="J321" s="7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2.75" customHeight="1" x14ac:dyDescent="0.2">
      <c r="A322" s="13">
        <v>151</v>
      </c>
      <c r="B322" s="5">
        <v>321</v>
      </c>
      <c r="C322" s="5">
        <f>'PR-RAS'!D327</f>
        <v>0</v>
      </c>
      <c r="D322" s="5">
        <f>'PR-RAS'!E327</f>
        <v>0</v>
      </c>
      <c r="E322" s="5">
        <v>0</v>
      </c>
      <c r="F322" s="5">
        <v>0</v>
      </c>
      <c r="G322" s="6">
        <f t="shared" ref="G322:G385" si="10">(B322/1000)*(C322*1+D322*2)</f>
        <v>0</v>
      </c>
      <c r="H322" s="6">
        <f t="shared" ref="H322:H385" si="11">ABS(C322-ROUND(C322,0))+ABS(D322-ROUND(D322,0))</f>
        <v>0</v>
      </c>
      <c r="I322" s="14">
        <v>0</v>
      </c>
      <c r="J322" s="7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2.75" customHeight="1" x14ac:dyDescent="0.2">
      <c r="A323" s="13">
        <v>151</v>
      </c>
      <c r="B323" s="5">
        <v>322</v>
      </c>
      <c r="C323" s="5">
        <f>'PR-RAS'!D328</f>
        <v>0</v>
      </c>
      <c r="D323" s="5">
        <f>'PR-RAS'!E328</f>
        <v>0</v>
      </c>
      <c r="E323" s="5">
        <v>0</v>
      </c>
      <c r="F323" s="5">
        <v>0</v>
      </c>
      <c r="G323" s="6">
        <f t="shared" si="10"/>
        <v>0</v>
      </c>
      <c r="H323" s="6">
        <f t="shared" si="11"/>
        <v>0</v>
      </c>
      <c r="I323" s="14">
        <v>0</v>
      </c>
      <c r="J323" s="7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2.75" customHeight="1" x14ac:dyDescent="0.2">
      <c r="A324" s="13">
        <v>151</v>
      </c>
      <c r="B324" s="5">
        <v>323</v>
      </c>
      <c r="C324" s="5">
        <f>'PR-RAS'!D329</f>
        <v>0</v>
      </c>
      <c r="D324" s="5">
        <f>'PR-RAS'!E329</f>
        <v>0</v>
      </c>
      <c r="E324" s="5">
        <v>0</v>
      </c>
      <c r="F324" s="5">
        <v>0</v>
      </c>
      <c r="G324" s="6">
        <f t="shared" si="10"/>
        <v>0</v>
      </c>
      <c r="H324" s="6">
        <f t="shared" si="11"/>
        <v>0</v>
      </c>
      <c r="I324" s="14">
        <v>0</v>
      </c>
      <c r="J324" s="7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2.75" customHeight="1" x14ac:dyDescent="0.2">
      <c r="A325" s="13">
        <v>151</v>
      </c>
      <c r="B325" s="5">
        <v>324</v>
      </c>
      <c r="C325" s="5">
        <f>'PR-RAS'!D330</f>
        <v>0</v>
      </c>
      <c r="D325" s="5">
        <f>'PR-RAS'!E330</f>
        <v>0</v>
      </c>
      <c r="E325" s="5">
        <v>0</v>
      </c>
      <c r="F325" s="5">
        <v>0</v>
      </c>
      <c r="G325" s="6">
        <f t="shared" si="10"/>
        <v>0</v>
      </c>
      <c r="H325" s="6">
        <f t="shared" si="11"/>
        <v>0</v>
      </c>
      <c r="I325" s="14">
        <v>0</v>
      </c>
      <c r="J325" s="7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2.75" customHeight="1" x14ac:dyDescent="0.2">
      <c r="A326" s="13">
        <v>151</v>
      </c>
      <c r="B326" s="5">
        <v>325</v>
      </c>
      <c r="C326" s="5">
        <f>'PR-RAS'!D331</f>
        <v>0</v>
      </c>
      <c r="D326" s="5">
        <f>'PR-RAS'!E331</f>
        <v>0</v>
      </c>
      <c r="E326" s="5">
        <v>0</v>
      </c>
      <c r="F326" s="5">
        <v>0</v>
      </c>
      <c r="G326" s="6">
        <f t="shared" si="10"/>
        <v>0</v>
      </c>
      <c r="H326" s="6">
        <f t="shared" si="11"/>
        <v>0</v>
      </c>
      <c r="I326" s="14">
        <v>0</v>
      </c>
      <c r="J326" s="7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2.75" customHeight="1" x14ac:dyDescent="0.2">
      <c r="A327" s="13">
        <v>151</v>
      </c>
      <c r="B327" s="5">
        <v>326</v>
      </c>
      <c r="C327" s="5">
        <f>'PR-RAS'!D332</f>
        <v>0</v>
      </c>
      <c r="D327" s="5">
        <f>'PR-RAS'!E332</f>
        <v>0</v>
      </c>
      <c r="E327" s="5">
        <v>0</v>
      </c>
      <c r="F327" s="5">
        <v>0</v>
      </c>
      <c r="G327" s="6">
        <f t="shared" si="10"/>
        <v>0</v>
      </c>
      <c r="H327" s="6">
        <f t="shared" si="11"/>
        <v>0</v>
      </c>
      <c r="I327" s="14">
        <v>0</v>
      </c>
      <c r="J327" s="7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2.75" customHeight="1" x14ac:dyDescent="0.2">
      <c r="A328" s="13">
        <v>151</v>
      </c>
      <c r="B328" s="5">
        <v>327</v>
      </c>
      <c r="C328" s="5">
        <f>'PR-RAS'!D333</f>
        <v>0</v>
      </c>
      <c r="D328" s="5">
        <f>'PR-RAS'!E333</f>
        <v>0</v>
      </c>
      <c r="E328" s="5">
        <v>0</v>
      </c>
      <c r="F328" s="5">
        <v>0</v>
      </c>
      <c r="G328" s="6">
        <f t="shared" si="10"/>
        <v>0</v>
      </c>
      <c r="H328" s="6">
        <f t="shared" si="11"/>
        <v>0</v>
      </c>
      <c r="I328" s="14">
        <v>0</v>
      </c>
      <c r="J328" s="7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2.75" customHeight="1" x14ac:dyDescent="0.2">
      <c r="A329" s="13">
        <v>151</v>
      </c>
      <c r="B329" s="5">
        <v>328</v>
      </c>
      <c r="C329" s="5">
        <f>'PR-RAS'!D334</f>
        <v>0</v>
      </c>
      <c r="D329" s="5">
        <f>'PR-RAS'!E334</f>
        <v>0</v>
      </c>
      <c r="E329" s="5">
        <v>0</v>
      </c>
      <c r="F329" s="5">
        <v>0</v>
      </c>
      <c r="G329" s="6">
        <f t="shared" si="10"/>
        <v>0</v>
      </c>
      <c r="H329" s="6">
        <f t="shared" si="11"/>
        <v>0</v>
      </c>
      <c r="I329" s="14">
        <v>0</v>
      </c>
      <c r="J329" s="7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2.75" customHeight="1" x14ac:dyDescent="0.2">
      <c r="A330" s="13">
        <v>151</v>
      </c>
      <c r="B330" s="5">
        <v>329</v>
      </c>
      <c r="C330" s="5">
        <f>'PR-RAS'!D335</f>
        <v>0</v>
      </c>
      <c r="D330" s="5">
        <f>'PR-RAS'!E335</f>
        <v>0</v>
      </c>
      <c r="E330" s="5">
        <v>0</v>
      </c>
      <c r="F330" s="5">
        <v>0</v>
      </c>
      <c r="G330" s="6">
        <f t="shared" si="10"/>
        <v>0</v>
      </c>
      <c r="H330" s="6">
        <f t="shared" si="11"/>
        <v>0</v>
      </c>
      <c r="I330" s="14">
        <v>0</v>
      </c>
      <c r="J330" s="7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2.75" customHeight="1" x14ac:dyDescent="0.2">
      <c r="A331" s="13">
        <v>151</v>
      </c>
      <c r="B331" s="5">
        <v>330</v>
      </c>
      <c r="C331" s="5">
        <f>'PR-RAS'!D336</f>
        <v>0</v>
      </c>
      <c r="D331" s="5">
        <f>'PR-RAS'!E336</f>
        <v>0</v>
      </c>
      <c r="E331" s="5">
        <v>0</v>
      </c>
      <c r="F331" s="5">
        <v>0</v>
      </c>
      <c r="G331" s="6">
        <f t="shared" si="10"/>
        <v>0</v>
      </c>
      <c r="H331" s="6">
        <f t="shared" si="11"/>
        <v>0</v>
      </c>
      <c r="I331" s="14">
        <v>0</v>
      </c>
      <c r="J331" s="7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2.75" customHeight="1" x14ac:dyDescent="0.2">
      <c r="A332" s="13">
        <v>151</v>
      </c>
      <c r="B332" s="5">
        <v>331</v>
      </c>
      <c r="C332" s="5">
        <f>'PR-RAS'!D337</f>
        <v>0</v>
      </c>
      <c r="D332" s="5">
        <f>'PR-RAS'!E337</f>
        <v>0</v>
      </c>
      <c r="E332" s="5">
        <v>0</v>
      </c>
      <c r="F332" s="5">
        <v>0</v>
      </c>
      <c r="G332" s="6">
        <f t="shared" si="10"/>
        <v>0</v>
      </c>
      <c r="H332" s="6">
        <f t="shared" si="11"/>
        <v>0</v>
      </c>
      <c r="I332" s="14">
        <v>0</v>
      </c>
      <c r="J332" s="7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2.75" customHeight="1" x14ac:dyDescent="0.2">
      <c r="A333" s="13">
        <v>151</v>
      </c>
      <c r="B333" s="5">
        <v>332</v>
      </c>
      <c r="C333" s="5">
        <f>'PR-RAS'!D338</f>
        <v>0</v>
      </c>
      <c r="D333" s="5">
        <f>'PR-RAS'!E338</f>
        <v>0</v>
      </c>
      <c r="E333" s="5">
        <v>0</v>
      </c>
      <c r="F333" s="5">
        <v>0</v>
      </c>
      <c r="G333" s="6">
        <f t="shared" si="10"/>
        <v>0</v>
      </c>
      <c r="H333" s="6">
        <f t="shared" si="11"/>
        <v>0</v>
      </c>
      <c r="I333" s="14">
        <v>0</v>
      </c>
      <c r="J333" s="7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2.75" customHeight="1" x14ac:dyDescent="0.2">
      <c r="A334" s="13">
        <v>151</v>
      </c>
      <c r="B334" s="5">
        <v>333</v>
      </c>
      <c r="C334" s="5">
        <f>'PR-RAS'!D339</f>
        <v>0</v>
      </c>
      <c r="D334" s="5">
        <f>'PR-RAS'!E339</f>
        <v>0</v>
      </c>
      <c r="E334" s="5">
        <v>0</v>
      </c>
      <c r="F334" s="5">
        <v>0</v>
      </c>
      <c r="G334" s="6">
        <f t="shared" si="10"/>
        <v>0</v>
      </c>
      <c r="H334" s="6">
        <f t="shared" si="11"/>
        <v>0</v>
      </c>
      <c r="I334" s="14">
        <v>0</v>
      </c>
      <c r="J334" s="7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2.75" customHeight="1" x14ac:dyDescent="0.2">
      <c r="A335" s="13">
        <v>151</v>
      </c>
      <c r="B335" s="5">
        <v>334</v>
      </c>
      <c r="C335" s="5">
        <f>'PR-RAS'!D340</f>
        <v>0</v>
      </c>
      <c r="D335" s="5">
        <f>'PR-RAS'!E340</f>
        <v>0</v>
      </c>
      <c r="E335" s="5">
        <v>0</v>
      </c>
      <c r="F335" s="5">
        <v>0</v>
      </c>
      <c r="G335" s="6">
        <f t="shared" si="10"/>
        <v>0</v>
      </c>
      <c r="H335" s="6">
        <f t="shared" si="11"/>
        <v>0</v>
      </c>
      <c r="I335" s="14">
        <v>0</v>
      </c>
      <c r="J335" s="7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2.75" customHeight="1" x14ac:dyDescent="0.2">
      <c r="A336" s="13">
        <v>151</v>
      </c>
      <c r="B336" s="5">
        <v>335</v>
      </c>
      <c r="C336" s="5">
        <f>'PR-RAS'!D341</f>
        <v>0</v>
      </c>
      <c r="D336" s="5">
        <f>'PR-RAS'!E341</f>
        <v>0</v>
      </c>
      <c r="E336" s="5">
        <v>0</v>
      </c>
      <c r="F336" s="5">
        <v>0</v>
      </c>
      <c r="G336" s="6">
        <f t="shared" si="10"/>
        <v>0</v>
      </c>
      <c r="H336" s="6">
        <f t="shared" si="11"/>
        <v>0</v>
      </c>
      <c r="I336" s="14">
        <v>0</v>
      </c>
      <c r="J336" s="7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2.75" customHeight="1" x14ac:dyDescent="0.2">
      <c r="A337" s="13">
        <v>151</v>
      </c>
      <c r="B337" s="5">
        <v>336</v>
      </c>
      <c r="C337" s="5">
        <f>'PR-RAS'!D342</f>
        <v>0</v>
      </c>
      <c r="D337" s="5">
        <f>'PR-RAS'!E342</f>
        <v>0</v>
      </c>
      <c r="E337" s="5">
        <v>0</v>
      </c>
      <c r="F337" s="5">
        <v>0</v>
      </c>
      <c r="G337" s="6">
        <f t="shared" si="10"/>
        <v>0</v>
      </c>
      <c r="H337" s="6">
        <f t="shared" si="11"/>
        <v>0</v>
      </c>
      <c r="I337" s="14">
        <v>0</v>
      </c>
      <c r="J337" s="7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2.75" customHeight="1" x14ac:dyDescent="0.2">
      <c r="A338" s="13">
        <v>151</v>
      </c>
      <c r="B338" s="5">
        <v>337</v>
      </c>
      <c r="C338" s="5">
        <f>'PR-RAS'!D343</f>
        <v>0</v>
      </c>
      <c r="D338" s="5">
        <f>'PR-RAS'!E343</f>
        <v>0</v>
      </c>
      <c r="E338" s="5">
        <v>0</v>
      </c>
      <c r="F338" s="5">
        <v>0</v>
      </c>
      <c r="G338" s="6">
        <f t="shared" si="10"/>
        <v>0</v>
      </c>
      <c r="H338" s="6">
        <f t="shared" si="11"/>
        <v>0</v>
      </c>
      <c r="I338" s="14">
        <v>0</v>
      </c>
      <c r="J338" s="7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2.75" customHeight="1" x14ac:dyDescent="0.2">
      <c r="A339" s="13">
        <v>151</v>
      </c>
      <c r="B339" s="5">
        <v>338</v>
      </c>
      <c r="C339" s="5">
        <f>'PR-RAS'!D344</f>
        <v>0</v>
      </c>
      <c r="D339" s="5">
        <f>'PR-RAS'!E344</f>
        <v>0</v>
      </c>
      <c r="E339" s="5">
        <v>0</v>
      </c>
      <c r="F339" s="5">
        <v>0</v>
      </c>
      <c r="G339" s="6">
        <f t="shared" si="10"/>
        <v>0</v>
      </c>
      <c r="H339" s="6">
        <f t="shared" si="11"/>
        <v>0</v>
      </c>
      <c r="I339" s="14">
        <v>0</v>
      </c>
      <c r="J339" s="7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2.75" customHeight="1" x14ac:dyDescent="0.2">
      <c r="A340" s="13">
        <v>151</v>
      </c>
      <c r="B340" s="5">
        <v>339</v>
      </c>
      <c r="C340" s="5">
        <f>'PR-RAS'!D345</f>
        <v>0</v>
      </c>
      <c r="D340" s="5">
        <f>'PR-RAS'!E345</f>
        <v>0</v>
      </c>
      <c r="E340" s="5">
        <v>0</v>
      </c>
      <c r="F340" s="5">
        <v>0</v>
      </c>
      <c r="G340" s="6">
        <f t="shared" si="10"/>
        <v>0</v>
      </c>
      <c r="H340" s="6">
        <f t="shared" si="11"/>
        <v>0</v>
      </c>
      <c r="I340" s="14">
        <v>0</v>
      </c>
      <c r="J340" s="7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2.75" customHeight="1" x14ac:dyDescent="0.2">
      <c r="A341" s="13">
        <v>151</v>
      </c>
      <c r="B341" s="5">
        <v>340</v>
      </c>
      <c r="C341" s="5">
        <f>'PR-RAS'!D346</f>
        <v>0</v>
      </c>
      <c r="D341" s="5">
        <f>'PR-RAS'!E346</f>
        <v>0</v>
      </c>
      <c r="E341" s="5">
        <v>0</v>
      </c>
      <c r="F341" s="5">
        <v>0</v>
      </c>
      <c r="G341" s="6">
        <f t="shared" si="10"/>
        <v>0</v>
      </c>
      <c r="H341" s="6">
        <f t="shared" si="11"/>
        <v>0</v>
      </c>
      <c r="I341" s="14">
        <v>0</v>
      </c>
      <c r="J341" s="7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2.75" customHeight="1" x14ac:dyDescent="0.2">
      <c r="A342" s="13">
        <v>151</v>
      </c>
      <c r="B342" s="5">
        <v>341</v>
      </c>
      <c r="C342" s="5">
        <f>'PR-RAS'!D347</f>
        <v>0</v>
      </c>
      <c r="D342" s="5">
        <f>'PR-RAS'!E347</f>
        <v>0</v>
      </c>
      <c r="E342" s="5">
        <v>0</v>
      </c>
      <c r="F342" s="5">
        <v>0</v>
      </c>
      <c r="G342" s="6">
        <f t="shared" si="10"/>
        <v>0</v>
      </c>
      <c r="H342" s="6">
        <f t="shared" si="11"/>
        <v>0</v>
      </c>
      <c r="I342" s="14">
        <v>0</v>
      </c>
      <c r="J342" s="7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2.75" customHeight="1" x14ac:dyDescent="0.2">
      <c r="A343" s="13">
        <v>151</v>
      </c>
      <c r="B343" s="5">
        <v>342</v>
      </c>
      <c r="C343" s="5">
        <f>'PR-RAS'!D348</f>
        <v>0</v>
      </c>
      <c r="D343" s="5">
        <f>'PR-RAS'!E348</f>
        <v>0</v>
      </c>
      <c r="E343" s="5">
        <v>0</v>
      </c>
      <c r="F343" s="5">
        <v>0</v>
      </c>
      <c r="G343" s="6">
        <f t="shared" si="10"/>
        <v>0</v>
      </c>
      <c r="H343" s="6">
        <f t="shared" si="11"/>
        <v>0</v>
      </c>
      <c r="I343" s="14">
        <v>0</v>
      </c>
      <c r="J343" s="7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2.75" customHeight="1" x14ac:dyDescent="0.2">
      <c r="A344" s="13">
        <v>151</v>
      </c>
      <c r="B344" s="5">
        <v>343</v>
      </c>
      <c r="C344" s="5">
        <f>'PR-RAS'!D349</f>
        <v>0</v>
      </c>
      <c r="D344" s="5">
        <f>'PR-RAS'!E349</f>
        <v>0</v>
      </c>
      <c r="E344" s="5">
        <v>0</v>
      </c>
      <c r="F344" s="5">
        <v>0</v>
      </c>
      <c r="G344" s="6">
        <f t="shared" si="10"/>
        <v>0</v>
      </c>
      <c r="H344" s="6">
        <f t="shared" si="11"/>
        <v>0</v>
      </c>
      <c r="I344" s="14">
        <v>0</v>
      </c>
      <c r="J344" s="7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2.75" customHeight="1" x14ac:dyDescent="0.2">
      <c r="A345" s="13">
        <v>151</v>
      </c>
      <c r="B345" s="5">
        <v>344</v>
      </c>
      <c r="C345" s="5">
        <f>'PR-RAS'!D350</f>
        <v>0</v>
      </c>
      <c r="D345" s="5">
        <f>'PR-RAS'!E350</f>
        <v>0</v>
      </c>
      <c r="E345" s="5">
        <v>0</v>
      </c>
      <c r="F345" s="5">
        <v>0</v>
      </c>
      <c r="G345" s="6">
        <f t="shared" si="10"/>
        <v>0</v>
      </c>
      <c r="H345" s="6">
        <f t="shared" si="11"/>
        <v>0</v>
      </c>
      <c r="I345" s="14">
        <v>0</v>
      </c>
      <c r="J345" s="7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2.75" customHeight="1" x14ac:dyDescent="0.2">
      <c r="A346" s="13">
        <v>151</v>
      </c>
      <c r="B346" s="5">
        <v>345</v>
      </c>
      <c r="C346" s="5">
        <f>'PR-RAS'!D351</f>
        <v>0</v>
      </c>
      <c r="D346" s="5">
        <f>'PR-RAS'!E351</f>
        <v>0</v>
      </c>
      <c r="E346" s="5">
        <v>0</v>
      </c>
      <c r="F346" s="5">
        <v>0</v>
      </c>
      <c r="G346" s="6">
        <f t="shared" si="10"/>
        <v>0</v>
      </c>
      <c r="H346" s="6">
        <f t="shared" si="11"/>
        <v>0</v>
      </c>
      <c r="I346" s="14">
        <v>0</v>
      </c>
      <c r="J346" s="7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2.75" customHeight="1" x14ac:dyDescent="0.2">
      <c r="A347" s="13">
        <v>151</v>
      </c>
      <c r="B347" s="5">
        <v>346</v>
      </c>
      <c r="C347" s="5">
        <f>'PR-RAS'!D352</f>
        <v>0</v>
      </c>
      <c r="D347" s="5">
        <f>'PR-RAS'!E352</f>
        <v>0</v>
      </c>
      <c r="E347" s="5">
        <v>0</v>
      </c>
      <c r="F347" s="5">
        <v>0</v>
      </c>
      <c r="G347" s="6">
        <f t="shared" si="10"/>
        <v>0</v>
      </c>
      <c r="H347" s="6">
        <f t="shared" si="11"/>
        <v>0</v>
      </c>
      <c r="I347" s="14">
        <v>0</v>
      </c>
      <c r="J347" s="7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2.75" customHeight="1" x14ac:dyDescent="0.2">
      <c r="A348" s="13">
        <v>151</v>
      </c>
      <c r="B348" s="5">
        <v>347</v>
      </c>
      <c r="C348" s="5">
        <f>'PR-RAS'!D353</f>
        <v>0</v>
      </c>
      <c r="D348" s="5">
        <f>'PR-RAS'!E353</f>
        <v>0</v>
      </c>
      <c r="E348" s="5">
        <v>0</v>
      </c>
      <c r="F348" s="5">
        <v>0</v>
      </c>
      <c r="G348" s="6">
        <f t="shared" si="10"/>
        <v>0</v>
      </c>
      <c r="H348" s="6">
        <f t="shared" si="11"/>
        <v>0</v>
      </c>
      <c r="I348" s="14">
        <v>0</v>
      </c>
      <c r="J348" s="7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2.75" customHeight="1" x14ac:dyDescent="0.2">
      <c r="A349" s="13">
        <v>151</v>
      </c>
      <c r="B349" s="5">
        <v>348</v>
      </c>
      <c r="C349" s="5">
        <f>'PR-RAS'!D354</f>
        <v>0</v>
      </c>
      <c r="D349" s="5">
        <f>'PR-RAS'!E354</f>
        <v>0</v>
      </c>
      <c r="E349" s="5">
        <v>0</v>
      </c>
      <c r="F349" s="5">
        <v>0</v>
      </c>
      <c r="G349" s="6">
        <f t="shared" si="10"/>
        <v>0</v>
      </c>
      <c r="H349" s="6">
        <f t="shared" si="11"/>
        <v>0</v>
      </c>
      <c r="I349" s="14">
        <v>0</v>
      </c>
      <c r="J349" s="7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2.75" customHeight="1" x14ac:dyDescent="0.2">
      <c r="A350" s="13">
        <v>151</v>
      </c>
      <c r="B350" s="5">
        <v>349</v>
      </c>
      <c r="C350" s="5">
        <f>'PR-RAS'!D355</f>
        <v>0</v>
      </c>
      <c r="D350" s="5">
        <f>'PR-RAS'!E355</f>
        <v>0</v>
      </c>
      <c r="E350" s="5">
        <v>0</v>
      </c>
      <c r="F350" s="5">
        <v>0</v>
      </c>
      <c r="G350" s="6">
        <f t="shared" si="10"/>
        <v>0</v>
      </c>
      <c r="H350" s="6">
        <f t="shared" si="11"/>
        <v>0</v>
      </c>
      <c r="I350" s="14">
        <v>0</v>
      </c>
      <c r="J350" s="7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2.75" customHeight="1" x14ac:dyDescent="0.2">
      <c r="A351" s="13">
        <v>151</v>
      </c>
      <c r="B351" s="5">
        <v>350</v>
      </c>
      <c r="C351" s="5">
        <f>'PR-RAS'!D356</f>
        <v>0</v>
      </c>
      <c r="D351" s="5">
        <f>'PR-RAS'!E356</f>
        <v>0</v>
      </c>
      <c r="E351" s="5">
        <v>0</v>
      </c>
      <c r="F351" s="5">
        <v>0</v>
      </c>
      <c r="G351" s="6">
        <f t="shared" si="10"/>
        <v>0</v>
      </c>
      <c r="H351" s="6">
        <f t="shared" si="11"/>
        <v>0</v>
      </c>
      <c r="I351" s="14">
        <v>0</v>
      </c>
      <c r="J351" s="7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2.75" customHeight="1" x14ac:dyDescent="0.2">
      <c r="A352" s="13">
        <v>151</v>
      </c>
      <c r="B352" s="5">
        <v>351</v>
      </c>
      <c r="C352" s="5">
        <f>'PR-RAS'!D357</f>
        <v>0</v>
      </c>
      <c r="D352" s="5">
        <f>'PR-RAS'!E357</f>
        <v>0</v>
      </c>
      <c r="E352" s="5">
        <v>0</v>
      </c>
      <c r="F352" s="5">
        <v>0</v>
      </c>
      <c r="G352" s="6">
        <f t="shared" si="10"/>
        <v>0</v>
      </c>
      <c r="H352" s="6">
        <f t="shared" si="11"/>
        <v>0</v>
      </c>
      <c r="I352" s="14">
        <v>0</v>
      </c>
      <c r="J352" s="7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2.75" customHeight="1" x14ac:dyDescent="0.2">
      <c r="A353" s="13">
        <v>151</v>
      </c>
      <c r="B353" s="5">
        <v>352</v>
      </c>
      <c r="C353" s="5">
        <f>'PR-RAS'!D358</f>
        <v>0</v>
      </c>
      <c r="D353" s="5">
        <f>'PR-RAS'!E358</f>
        <v>0</v>
      </c>
      <c r="E353" s="5">
        <v>0</v>
      </c>
      <c r="F353" s="5">
        <v>0</v>
      </c>
      <c r="G353" s="6">
        <f t="shared" si="10"/>
        <v>0</v>
      </c>
      <c r="H353" s="6">
        <f t="shared" si="11"/>
        <v>0</v>
      </c>
      <c r="I353" s="14">
        <v>0</v>
      </c>
      <c r="J353" s="7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2.75" customHeight="1" x14ac:dyDescent="0.2">
      <c r="A354" s="13">
        <v>151</v>
      </c>
      <c r="B354" s="5">
        <v>353</v>
      </c>
      <c r="C354" s="5">
        <f>'PR-RAS'!D359</f>
        <v>0</v>
      </c>
      <c r="D354" s="5">
        <f>'PR-RAS'!E359</f>
        <v>0</v>
      </c>
      <c r="E354" s="5">
        <v>0</v>
      </c>
      <c r="F354" s="5">
        <v>0</v>
      </c>
      <c r="G354" s="6">
        <f t="shared" si="10"/>
        <v>0</v>
      </c>
      <c r="H354" s="6">
        <f t="shared" si="11"/>
        <v>0</v>
      </c>
      <c r="I354" s="14">
        <v>0</v>
      </c>
      <c r="J354" s="7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2.75" customHeight="1" x14ac:dyDescent="0.2">
      <c r="A355" s="13">
        <v>151</v>
      </c>
      <c r="B355" s="5">
        <v>354</v>
      </c>
      <c r="C355" s="5">
        <f>'PR-RAS'!D360</f>
        <v>2500</v>
      </c>
      <c r="D355" s="5">
        <f>'PR-RAS'!E360</f>
        <v>1169.9000000000001</v>
      </c>
      <c r="E355" s="5">
        <v>0</v>
      </c>
      <c r="F355" s="5">
        <v>0</v>
      </c>
      <c r="G355" s="6">
        <f t="shared" si="10"/>
        <v>1713.2891999999999</v>
      </c>
      <c r="H355" s="6">
        <f t="shared" si="11"/>
        <v>9.9999999999909051E-2</v>
      </c>
      <c r="I355" s="14">
        <v>0</v>
      </c>
      <c r="J355" s="7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2.75" customHeight="1" x14ac:dyDescent="0.2">
      <c r="A356" s="13">
        <v>151</v>
      </c>
      <c r="B356" s="5">
        <v>355</v>
      </c>
      <c r="C356" s="5">
        <f>'PR-RAS'!D361</f>
        <v>0</v>
      </c>
      <c r="D356" s="5">
        <f>'PR-RAS'!E361</f>
        <v>0</v>
      </c>
      <c r="E356" s="5">
        <v>0</v>
      </c>
      <c r="F356" s="5">
        <v>0</v>
      </c>
      <c r="G356" s="6">
        <f t="shared" si="10"/>
        <v>0</v>
      </c>
      <c r="H356" s="6">
        <f t="shared" si="11"/>
        <v>0</v>
      </c>
      <c r="I356" s="14">
        <v>0</v>
      </c>
      <c r="J356" s="7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2.75" customHeight="1" x14ac:dyDescent="0.2">
      <c r="A357" s="13">
        <v>151</v>
      </c>
      <c r="B357" s="5">
        <v>356</v>
      </c>
      <c r="C357" s="5">
        <f>'PR-RAS'!D362</f>
        <v>0</v>
      </c>
      <c r="D357" s="5">
        <f>'PR-RAS'!E362</f>
        <v>0</v>
      </c>
      <c r="E357" s="5">
        <v>0</v>
      </c>
      <c r="F357" s="5">
        <v>0</v>
      </c>
      <c r="G357" s="6">
        <f t="shared" si="10"/>
        <v>0</v>
      </c>
      <c r="H357" s="6">
        <f t="shared" si="11"/>
        <v>0</v>
      </c>
      <c r="I357" s="14">
        <v>0</v>
      </c>
      <c r="J357" s="7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2.75" customHeight="1" x14ac:dyDescent="0.2">
      <c r="A358" s="13">
        <v>151</v>
      </c>
      <c r="B358" s="5">
        <v>357</v>
      </c>
      <c r="C358" s="5">
        <f>'PR-RAS'!D363</f>
        <v>0</v>
      </c>
      <c r="D358" s="5">
        <f>'PR-RAS'!E363</f>
        <v>0</v>
      </c>
      <c r="E358" s="5">
        <v>0</v>
      </c>
      <c r="F358" s="5">
        <v>0</v>
      </c>
      <c r="G358" s="6">
        <f t="shared" si="10"/>
        <v>0</v>
      </c>
      <c r="H358" s="6">
        <f t="shared" si="11"/>
        <v>0</v>
      </c>
      <c r="I358" s="14">
        <v>0</v>
      </c>
      <c r="J358" s="7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2.75" customHeight="1" x14ac:dyDescent="0.2">
      <c r="A359" s="13">
        <v>151</v>
      </c>
      <c r="B359" s="5">
        <v>358</v>
      </c>
      <c r="C359" s="5">
        <f>'PR-RAS'!D364</f>
        <v>0</v>
      </c>
      <c r="D359" s="5">
        <f>'PR-RAS'!E364</f>
        <v>0</v>
      </c>
      <c r="E359" s="5">
        <v>0</v>
      </c>
      <c r="F359" s="5">
        <v>0</v>
      </c>
      <c r="G359" s="6">
        <f t="shared" si="10"/>
        <v>0</v>
      </c>
      <c r="H359" s="6">
        <f t="shared" si="11"/>
        <v>0</v>
      </c>
      <c r="I359" s="14">
        <v>0</v>
      </c>
      <c r="J359" s="7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2.75" customHeight="1" x14ac:dyDescent="0.2">
      <c r="A360" s="13">
        <v>151</v>
      </c>
      <c r="B360" s="5">
        <v>359</v>
      </c>
      <c r="C360" s="5">
        <f>'PR-RAS'!D365</f>
        <v>0</v>
      </c>
      <c r="D360" s="5">
        <f>'PR-RAS'!E365</f>
        <v>0</v>
      </c>
      <c r="E360" s="5">
        <v>0</v>
      </c>
      <c r="F360" s="5">
        <v>0</v>
      </c>
      <c r="G360" s="6">
        <f t="shared" si="10"/>
        <v>0</v>
      </c>
      <c r="H360" s="6">
        <f t="shared" si="11"/>
        <v>0</v>
      </c>
      <c r="I360" s="14">
        <v>0</v>
      </c>
      <c r="J360" s="7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2.75" customHeight="1" x14ac:dyDescent="0.2">
      <c r="A361" s="13">
        <v>151</v>
      </c>
      <c r="B361" s="5">
        <v>360</v>
      </c>
      <c r="C361" s="5">
        <f>'PR-RAS'!D366</f>
        <v>0</v>
      </c>
      <c r="D361" s="5">
        <f>'PR-RAS'!E366</f>
        <v>0</v>
      </c>
      <c r="E361" s="5">
        <v>0</v>
      </c>
      <c r="F361" s="5">
        <v>0</v>
      </c>
      <c r="G361" s="6">
        <f t="shared" si="10"/>
        <v>0</v>
      </c>
      <c r="H361" s="6">
        <f t="shared" si="11"/>
        <v>0</v>
      </c>
      <c r="I361" s="14">
        <v>0</v>
      </c>
      <c r="J361" s="7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2.75" customHeight="1" x14ac:dyDescent="0.2">
      <c r="A362" s="13">
        <v>151</v>
      </c>
      <c r="B362" s="5">
        <v>361</v>
      </c>
      <c r="C362" s="5">
        <f>'PR-RAS'!D367</f>
        <v>0</v>
      </c>
      <c r="D362" s="5">
        <f>'PR-RAS'!E367</f>
        <v>0</v>
      </c>
      <c r="E362" s="5">
        <v>0</v>
      </c>
      <c r="F362" s="5">
        <v>0</v>
      </c>
      <c r="G362" s="6">
        <f t="shared" si="10"/>
        <v>0</v>
      </c>
      <c r="H362" s="6">
        <f t="shared" si="11"/>
        <v>0</v>
      </c>
      <c r="I362" s="14">
        <v>0</v>
      </c>
      <c r="J362" s="7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2.75" customHeight="1" x14ac:dyDescent="0.2">
      <c r="A363" s="13">
        <v>151</v>
      </c>
      <c r="B363" s="5">
        <v>362</v>
      </c>
      <c r="C363" s="5">
        <f>'PR-RAS'!D368</f>
        <v>0</v>
      </c>
      <c r="D363" s="5">
        <f>'PR-RAS'!E368</f>
        <v>0</v>
      </c>
      <c r="E363" s="5">
        <v>0</v>
      </c>
      <c r="F363" s="5">
        <v>0</v>
      </c>
      <c r="G363" s="6">
        <f t="shared" si="10"/>
        <v>0</v>
      </c>
      <c r="H363" s="6">
        <f t="shared" si="11"/>
        <v>0</v>
      </c>
      <c r="I363" s="14">
        <v>0</v>
      </c>
      <c r="J363" s="7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2.75" customHeight="1" x14ac:dyDescent="0.2">
      <c r="A364" s="13">
        <v>151</v>
      </c>
      <c r="B364" s="5">
        <v>363</v>
      </c>
      <c r="C364" s="5">
        <f>'PR-RAS'!D369</f>
        <v>0</v>
      </c>
      <c r="D364" s="5">
        <f>'PR-RAS'!E369</f>
        <v>0</v>
      </c>
      <c r="E364" s="5">
        <v>0</v>
      </c>
      <c r="F364" s="5">
        <v>0</v>
      </c>
      <c r="G364" s="6">
        <f t="shared" si="10"/>
        <v>0</v>
      </c>
      <c r="H364" s="6">
        <f t="shared" si="11"/>
        <v>0</v>
      </c>
      <c r="I364" s="14">
        <v>0</v>
      </c>
      <c r="J364" s="7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2.75" customHeight="1" x14ac:dyDescent="0.2">
      <c r="A365" s="13">
        <v>151</v>
      </c>
      <c r="B365" s="5">
        <v>364</v>
      </c>
      <c r="C365" s="5">
        <f>'PR-RAS'!D370</f>
        <v>0</v>
      </c>
      <c r="D365" s="5">
        <f>'PR-RAS'!E370</f>
        <v>0</v>
      </c>
      <c r="E365" s="5">
        <v>0</v>
      </c>
      <c r="F365" s="5">
        <v>0</v>
      </c>
      <c r="G365" s="6">
        <f t="shared" si="10"/>
        <v>0</v>
      </c>
      <c r="H365" s="6">
        <f t="shared" si="11"/>
        <v>0</v>
      </c>
      <c r="I365" s="14">
        <v>0</v>
      </c>
      <c r="J365" s="7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2.75" customHeight="1" x14ac:dyDescent="0.2">
      <c r="A366" s="13">
        <v>151</v>
      </c>
      <c r="B366" s="5">
        <v>365</v>
      </c>
      <c r="C366" s="5">
        <f>'PR-RAS'!D371</f>
        <v>0</v>
      </c>
      <c r="D366" s="5">
        <f>'PR-RAS'!E371</f>
        <v>0</v>
      </c>
      <c r="E366" s="5">
        <v>0</v>
      </c>
      <c r="F366" s="5">
        <v>0</v>
      </c>
      <c r="G366" s="6">
        <f t="shared" si="10"/>
        <v>0</v>
      </c>
      <c r="H366" s="6">
        <f t="shared" si="11"/>
        <v>0</v>
      </c>
      <c r="I366" s="14">
        <v>0</v>
      </c>
      <c r="J366" s="7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2.75" customHeight="1" x14ac:dyDescent="0.2">
      <c r="A367" s="13">
        <v>151</v>
      </c>
      <c r="B367" s="5">
        <v>366</v>
      </c>
      <c r="C367" s="5">
        <f>'PR-RAS'!D372</f>
        <v>0</v>
      </c>
      <c r="D367" s="5">
        <f>'PR-RAS'!E372</f>
        <v>0</v>
      </c>
      <c r="E367" s="5">
        <v>0</v>
      </c>
      <c r="F367" s="5">
        <v>0</v>
      </c>
      <c r="G367" s="6">
        <f t="shared" si="10"/>
        <v>0</v>
      </c>
      <c r="H367" s="6">
        <f t="shared" si="11"/>
        <v>0</v>
      </c>
      <c r="I367" s="14">
        <v>0</v>
      </c>
      <c r="J367" s="7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2.75" customHeight="1" x14ac:dyDescent="0.2">
      <c r="A368" s="13">
        <v>151</v>
      </c>
      <c r="B368" s="5">
        <v>367</v>
      </c>
      <c r="C368" s="5">
        <f>'PR-RAS'!D373</f>
        <v>2500</v>
      </c>
      <c r="D368" s="5">
        <f>'PR-RAS'!E373</f>
        <v>1169.9000000000001</v>
      </c>
      <c r="E368" s="5">
        <v>0</v>
      </c>
      <c r="F368" s="5">
        <v>0</v>
      </c>
      <c r="G368" s="6">
        <f t="shared" si="10"/>
        <v>1776.2066</v>
      </c>
      <c r="H368" s="6">
        <f t="shared" si="11"/>
        <v>9.9999999999909051E-2</v>
      </c>
      <c r="I368" s="14">
        <v>0</v>
      </c>
      <c r="J368" s="7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2.75" customHeight="1" x14ac:dyDescent="0.2">
      <c r="A369" s="13">
        <v>151</v>
      </c>
      <c r="B369" s="5">
        <v>368</v>
      </c>
      <c r="C369" s="5">
        <f>'PR-RAS'!D374</f>
        <v>0</v>
      </c>
      <c r="D369" s="5">
        <f>'PR-RAS'!E374</f>
        <v>0</v>
      </c>
      <c r="E369" s="5">
        <v>0</v>
      </c>
      <c r="F369" s="5">
        <v>0</v>
      </c>
      <c r="G369" s="6">
        <f t="shared" si="10"/>
        <v>0</v>
      </c>
      <c r="H369" s="6">
        <f t="shared" si="11"/>
        <v>0</v>
      </c>
      <c r="I369" s="14">
        <v>0</v>
      </c>
      <c r="J369" s="7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2.75" customHeight="1" x14ac:dyDescent="0.2">
      <c r="A370" s="13">
        <v>151</v>
      </c>
      <c r="B370" s="5">
        <v>369</v>
      </c>
      <c r="C370" s="5">
        <f>'PR-RAS'!D375</f>
        <v>0</v>
      </c>
      <c r="D370" s="5">
        <f>'PR-RAS'!E375</f>
        <v>0</v>
      </c>
      <c r="E370" s="5">
        <v>0</v>
      </c>
      <c r="F370" s="5">
        <v>0</v>
      </c>
      <c r="G370" s="6">
        <f t="shared" si="10"/>
        <v>0</v>
      </c>
      <c r="H370" s="6">
        <f t="shared" si="11"/>
        <v>0</v>
      </c>
      <c r="I370" s="14">
        <v>0</v>
      </c>
      <c r="J370" s="7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2.75" customHeight="1" x14ac:dyDescent="0.2">
      <c r="A371" s="13">
        <v>151</v>
      </c>
      <c r="B371" s="5">
        <v>370</v>
      </c>
      <c r="C371" s="5">
        <f>'PR-RAS'!D376</f>
        <v>0</v>
      </c>
      <c r="D371" s="5">
        <f>'PR-RAS'!E376</f>
        <v>0</v>
      </c>
      <c r="E371" s="5">
        <v>0</v>
      </c>
      <c r="F371" s="5">
        <v>0</v>
      </c>
      <c r="G371" s="6">
        <f t="shared" si="10"/>
        <v>0</v>
      </c>
      <c r="H371" s="6">
        <f t="shared" si="11"/>
        <v>0</v>
      </c>
      <c r="I371" s="14">
        <v>0</v>
      </c>
      <c r="J371" s="7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2.75" customHeight="1" x14ac:dyDescent="0.2">
      <c r="A372" s="13">
        <v>151</v>
      </c>
      <c r="B372" s="5">
        <v>371</v>
      </c>
      <c r="C372" s="5">
        <f>'PR-RAS'!D377</f>
        <v>0</v>
      </c>
      <c r="D372" s="5">
        <f>'PR-RAS'!E377</f>
        <v>0</v>
      </c>
      <c r="E372" s="5">
        <v>0</v>
      </c>
      <c r="F372" s="5">
        <v>0</v>
      </c>
      <c r="G372" s="6">
        <f t="shared" si="10"/>
        <v>0</v>
      </c>
      <c r="H372" s="6">
        <f t="shared" si="11"/>
        <v>0</v>
      </c>
      <c r="I372" s="14">
        <v>0</v>
      </c>
      <c r="J372" s="7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2.75" customHeight="1" x14ac:dyDescent="0.2">
      <c r="A373" s="13">
        <v>151</v>
      </c>
      <c r="B373" s="5">
        <v>372</v>
      </c>
      <c r="C373" s="5">
        <f>'PR-RAS'!D378</f>
        <v>0</v>
      </c>
      <c r="D373" s="5">
        <f>'PR-RAS'!E378</f>
        <v>0</v>
      </c>
      <c r="E373" s="5">
        <v>0</v>
      </c>
      <c r="F373" s="5">
        <v>0</v>
      </c>
      <c r="G373" s="6">
        <f t="shared" si="10"/>
        <v>0</v>
      </c>
      <c r="H373" s="6">
        <f t="shared" si="11"/>
        <v>0</v>
      </c>
      <c r="I373" s="14">
        <v>0</v>
      </c>
      <c r="J373" s="7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2.75" customHeight="1" x14ac:dyDescent="0.2">
      <c r="A374" s="13">
        <v>151</v>
      </c>
      <c r="B374" s="5">
        <v>373</v>
      </c>
      <c r="C374" s="5">
        <f>'PR-RAS'!D379</f>
        <v>2500</v>
      </c>
      <c r="D374" s="5">
        <f>'PR-RAS'!E379</f>
        <v>1169.9000000000001</v>
      </c>
      <c r="E374" s="5">
        <v>0</v>
      </c>
      <c r="F374" s="5">
        <v>0</v>
      </c>
      <c r="G374" s="6">
        <f t="shared" si="10"/>
        <v>1805.2454</v>
      </c>
      <c r="H374" s="6">
        <f t="shared" si="11"/>
        <v>9.9999999999909051E-2</v>
      </c>
      <c r="I374" s="14">
        <v>0</v>
      </c>
      <c r="J374" s="7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2.75" customHeight="1" x14ac:dyDescent="0.2">
      <c r="A375" s="13">
        <v>151</v>
      </c>
      <c r="B375" s="5">
        <v>374</v>
      </c>
      <c r="C375" s="5">
        <f>'PR-RAS'!D380</f>
        <v>0</v>
      </c>
      <c r="D375" s="5">
        <f>'PR-RAS'!E380</f>
        <v>1169.9000000000001</v>
      </c>
      <c r="E375" s="5">
        <v>0</v>
      </c>
      <c r="F375" s="5">
        <v>0</v>
      </c>
      <c r="G375" s="6">
        <f t="shared" si="10"/>
        <v>875.0852000000001</v>
      </c>
      <c r="H375" s="6">
        <f t="shared" si="11"/>
        <v>9.9999999999909051E-2</v>
      </c>
      <c r="I375" s="14">
        <v>0</v>
      </c>
      <c r="J375" s="7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2.75" customHeight="1" x14ac:dyDescent="0.2">
      <c r="A376" s="13">
        <v>151</v>
      </c>
      <c r="B376" s="5">
        <v>375</v>
      </c>
      <c r="C376" s="5">
        <f>'PR-RAS'!D381</f>
        <v>0</v>
      </c>
      <c r="D376" s="5">
        <f>'PR-RAS'!E381</f>
        <v>0</v>
      </c>
      <c r="E376" s="5">
        <v>0</v>
      </c>
      <c r="F376" s="5">
        <v>0</v>
      </c>
      <c r="G376" s="6">
        <f t="shared" si="10"/>
        <v>0</v>
      </c>
      <c r="H376" s="6">
        <f t="shared" si="11"/>
        <v>0</v>
      </c>
      <c r="I376" s="14">
        <v>0</v>
      </c>
      <c r="J376" s="7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2.75" customHeight="1" x14ac:dyDescent="0.2">
      <c r="A377" s="13">
        <v>151</v>
      </c>
      <c r="B377" s="5">
        <v>376</v>
      </c>
      <c r="C377" s="5">
        <f>'PR-RAS'!D382</f>
        <v>0</v>
      </c>
      <c r="D377" s="5">
        <f>'PR-RAS'!E382</f>
        <v>0</v>
      </c>
      <c r="E377" s="5">
        <v>0</v>
      </c>
      <c r="F377" s="5">
        <v>0</v>
      </c>
      <c r="G377" s="6">
        <f t="shared" si="10"/>
        <v>0</v>
      </c>
      <c r="H377" s="6">
        <f t="shared" si="11"/>
        <v>0</v>
      </c>
      <c r="I377" s="14">
        <v>0</v>
      </c>
      <c r="J377" s="7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2.75" customHeight="1" x14ac:dyDescent="0.2">
      <c r="A378" s="13">
        <v>151</v>
      </c>
      <c r="B378" s="5">
        <v>377</v>
      </c>
      <c r="C378" s="5">
        <f>'PR-RAS'!D383</f>
        <v>0</v>
      </c>
      <c r="D378" s="5">
        <f>'PR-RAS'!E383</f>
        <v>0</v>
      </c>
      <c r="E378" s="5">
        <v>0</v>
      </c>
      <c r="F378" s="5">
        <v>0</v>
      </c>
      <c r="G378" s="6">
        <f t="shared" si="10"/>
        <v>0</v>
      </c>
      <c r="H378" s="6">
        <f t="shared" si="11"/>
        <v>0</v>
      </c>
      <c r="I378" s="14">
        <v>0</v>
      </c>
      <c r="J378" s="7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2.75" customHeight="1" x14ac:dyDescent="0.2">
      <c r="A379" s="13">
        <v>151</v>
      </c>
      <c r="B379" s="5">
        <v>378</v>
      </c>
      <c r="C379" s="5">
        <f>'PR-RAS'!D384</f>
        <v>0</v>
      </c>
      <c r="D379" s="5">
        <f>'PR-RAS'!E384</f>
        <v>0</v>
      </c>
      <c r="E379" s="5">
        <v>0</v>
      </c>
      <c r="F379" s="5">
        <v>0</v>
      </c>
      <c r="G379" s="6">
        <f t="shared" si="10"/>
        <v>0</v>
      </c>
      <c r="H379" s="6">
        <f t="shared" si="11"/>
        <v>0</v>
      </c>
      <c r="I379" s="14">
        <v>0</v>
      </c>
      <c r="J379" s="7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2.75" customHeight="1" x14ac:dyDescent="0.2">
      <c r="A380" s="13">
        <v>151</v>
      </c>
      <c r="B380" s="5">
        <v>379</v>
      </c>
      <c r="C380" s="5">
        <f>'PR-RAS'!D385</f>
        <v>0</v>
      </c>
      <c r="D380" s="5">
        <f>'PR-RAS'!E385</f>
        <v>0</v>
      </c>
      <c r="E380" s="5">
        <v>0</v>
      </c>
      <c r="F380" s="5">
        <v>0</v>
      </c>
      <c r="G380" s="6">
        <f t="shared" si="10"/>
        <v>0</v>
      </c>
      <c r="H380" s="6">
        <f t="shared" si="11"/>
        <v>0</v>
      </c>
      <c r="I380" s="14">
        <v>0</v>
      </c>
      <c r="J380" s="7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2.75" customHeight="1" x14ac:dyDescent="0.2">
      <c r="A381" s="13">
        <v>151</v>
      </c>
      <c r="B381" s="5">
        <v>380</v>
      </c>
      <c r="C381" s="5">
        <f>'PR-RAS'!D386</f>
        <v>2500</v>
      </c>
      <c r="D381" s="5">
        <f>'PR-RAS'!E386</f>
        <v>0</v>
      </c>
      <c r="E381" s="5">
        <v>0</v>
      </c>
      <c r="F381" s="5">
        <v>0</v>
      </c>
      <c r="G381" s="6">
        <f t="shared" si="10"/>
        <v>950</v>
      </c>
      <c r="H381" s="6">
        <f t="shared" si="11"/>
        <v>0</v>
      </c>
      <c r="I381" s="14">
        <v>0</v>
      </c>
      <c r="J381" s="7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2.75" customHeight="1" x14ac:dyDescent="0.2">
      <c r="A382" s="13">
        <v>151</v>
      </c>
      <c r="B382" s="5">
        <v>381</v>
      </c>
      <c r="C382" s="5">
        <f>'PR-RAS'!D387</f>
        <v>0</v>
      </c>
      <c r="D382" s="5">
        <f>'PR-RAS'!E387</f>
        <v>0</v>
      </c>
      <c r="E382" s="5">
        <v>0</v>
      </c>
      <c r="F382" s="5">
        <v>0</v>
      </c>
      <c r="G382" s="6">
        <f t="shared" si="10"/>
        <v>0</v>
      </c>
      <c r="H382" s="6">
        <f t="shared" si="11"/>
        <v>0</v>
      </c>
      <c r="I382" s="14">
        <v>0</v>
      </c>
      <c r="J382" s="7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2.75" customHeight="1" x14ac:dyDescent="0.2">
      <c r="A383" s="13">
        <v>151</v>
      </c>
      <c r="B383" s="5">
        <v>382</v>
      </c>
      <c r="C383" s="5">
        <f>'PR-RAS'!D388</f>
        <v>0</v>
      </c>
      <c r="D383" s="5">
        <f>'PR-RAS'!E388</f>
        <v>0</v>
      </c>
      <c r="E383" s="5">
        <v>0</v>
      </c>
      <c r="F383" s="5">
        <v>0</v>
      </c>
      <c r="G383" s="6">
        <f t="shared" si="10"/>
        <v>0</v>
      </c>
      <c r="H383" s="6">
        <f t="shared" si="11"/>
        <v>0</v>
      </c>
      <c r="I383" s="14">
        <v>0</v>
      </c>
      <c r="J383" s="7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2.75" customHeight="1" x14ac:dyDescent="0.2">
      <c r="A384" s="13">
        <v>151</v>
      </c>
      <c r="B384" s="5">
        <v>383</v>
      </c>
      <c r="C384" s="5">
        <f>'PR-RAS'!D389</f>
        <v>0</v>
      </c>
      <c r="D384" s="5">
        <f>'PR-RAS'!E389</f>
        <v>0</v>
      </c>
      <c r="E384" s="5">
        <v>0</v>
      </c>
      <c r="F384" s="5">
        <v>0</v>
      </c>
      <c r="G384" s="6">
        <f t="shared" si="10"/>
        <v>0</v>
      </c>
      <c r="H384" s="6">
        <f t="shared" si="11"/>
        <v>0</v>
      </c>
      <c r="I384" s="14">
        <v>0</v>
      </c>
      <c r="J384" s="7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2.75" customHeight="1" x14ac:dyDescent="0.2">
      <c r="A385" s="13">
        <v>151</v>
      </c>
      <c r="B385" s="5">
        <v>384</v>
      </c>
      <c r="C385" s="5">
        <f>'PR-RAS'!D390</f>
        <v>0</v>
      </c>
      <c r="D385" s="5">
        <f>'PR-RAS'!E390</f>
        <v>0</v>
      </c>
      <c r="E385" s="5">
        <v>0</v>
      </c>
      <c r="F385" s="5">
        <v>0</v>
      </c>
      <c r="G385" s="6">
        <f t="shared" si="10"/>
        <v>0</v>
      </c>
      <c r="H385" s="6">
        <f t="shared" si="11"/>
        <v>0</v>
      </c>
      <c r="I385" s="14">
        <v>0</v>
      </c>
      <c r="J385" s="7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2.75" customHeight="1" x14ac:dyDescent="0.2">
      <c r="A386" s="13">
        <v>151</v>
      </c>
      <c r="B386" s="5">
        <v>385</v>
      </c>
      <c r="C386" s="5">
        <f>'PR-RAS'!D391</f>
        <v>0</v>
      </c>
      <c r="D386" s="5">
        <f>'PR-RAS'!E391</f>
        <v>0</v>
      </c>
      <c r="E386" s="5">
        <v>0</v>
      </c>
      <c r="F386" s="5">
        <v>0</v>
      </c>
      <c r="G386" s="6">
        <f t="shared" ref="G386:G449" si="12">(B386/1000)*(C386*1+D386*2)</f>
        <v>0</v>
      </c>
      <c r="H386" s="6">
        <f t="shared" ref="H386:H449" si="13">ABS(C386-ROUND(C386,0))+ABS(D386-ROUND(D386,0))</f>
        <v>0</v>
      </c>
      <c r="I386" s="14">
        <v>0</v>
      </c>
      <c r="J386" s="7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2.75" customHeight="1" x14ac:dyDescent="0.2">
      <c r="A387" s="13">
        <v>151</v>
      </c>
      <c r="B387" s="5">
        <v>386</v>
      </c>
      <c r="C387" s="5">
        <f>'PR-RAS'!D392</f>
        <v>0</v>
      </c>
      <c r="D387" s="5">
        <f>'PR-RAS'!E392</f>
        <v>0</v>
      </c>
      <c r="E387" s="5">
        <v>0</v>
      </c>
      <c r="F387" s="5">
        <v>0</v>
      </c>
      <c r="G387" s="6">
        <f t="shared" si="12"/>
        <v>0</v>
      </c>
      <c r="H387" s="6">
        <f t="shared" si="13"/>
        <v>0</v>
      </c>
      <c r="I387" s="14">
        <v>0</v>
      </c>
      <c r="J387" s="7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2.75" customHeight="1" x14ac:dyDescent="0.2">
      <c r="A388" s="13">
        <v>151</v>
      </c>
      <c r="B388" s="5">
        <v>387</v>
      </c>
      <c r="C388" s="5">
        <f>'PR-RAS'!D393</f>
        <v>0</v>
      </c>
      <c r="D388" s="5">
        <f>'PR-RAS'!E393</f>
        <v>0</v>
      </c>
      <c r="E388" s="5">
        <v>0</v>
      </c>
      <c r="F388" s="5">
        <v>0</v>
      </c>
      <c r="G388" s="6">
        <f t="shared" si="12"/>
        <v>0</v>
      </c>
      <c r="H388" s="6">
        <f t="shared" si="13"/>
        <v>0</v>
      </c>
      <c r="I388" s="14">
        <v>0</v>
      </c>
      <c r="J388" s="7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2.75" customHeight="1" x14ac:dyDescent="0.2">
      <c r="A389" s="13">
        <v>151</v>
      </c>
      <c r="B389" s="5">
        <v>388</v>
      </c>
      <c r="C389" s="5">
        <f>'PR-RAS'!D394</f>
        <v>0</v>
      </c>
      <c r="D389" s="5">
        <f>'PR-RAS'!E394</f>
        <v>0</v>
      </c>
      <c r="E389" s="5">
        <v>0</v>
      </c>
      <c r="F389" s="5">
        <v>0</v>
      </c>
      <c r="G389" s="6">
        <f t="shared" si="12"/>
        <v>0</v>
      </c>
      <c r="H389" s="6">
        <f t="shared" si="13"/>
        <v>0</v>
      </c>
      <c r="I389" s="14">
        <v>0</v>
      </c>
      <c r="J389" s="7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2.75" customHeight="1" x14ac:dyDescent="0.2">
      <c r="A390" s="13">
        <v>151</v>
      </c>
      <c r="B390" s="5">
        <v>389</v>
      </c>
      <c r="C390" s="5">
        <f>'PR-RAS'!D395</f>
        <v>0</v>
      </c>
      <c r="D390" s="5">
        <f>'PR-RAS'!E395</f>
        <v>0</v>
      </c>
      <c r="E390" s="5">
        <v>0</v>
      </c>
      <c r="F390" s="5">
        <v>0</v>
      </c>
      <c r="G390" s="6">
        <f t="shared" si="12"/>
        <v>0</v>
      </c>
      <c r="H390" s="6">
        <f t="shared" si="13"/>
        <v>0</v>
      </c>
      <c r="I390" s="14">
        <v>0</v>
      </c>
      <c r="J390" s="7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2.75" customHeight="1" x14ac:dyDescent="0.2">
      <c r="A391" s="13">
        <v>151</v>
      </c>
      <c r="B391" s="5">
        <v>390</v>
      </c>
      <c r="C391" s="5">
        <f>'PR-RAS'!D396</f>
        <v>0</v>
      </c>
      <c r="D391" s="5">
        <f>'PR-RAS'!E396</f>
        <v>0</v>
      </c>
      <c r="E391" s="5">
        <v>0</v>
      </c>
      <c r="F391" s="5">
        <v>0</v>
      </c>
      <c r="G391" s="6">
        <f t="shared" si="12"/>
        <v>0</v>
      </c>
      <c r="H391" s="6">
        <f t="shared" si="13"/>
        <v>0</v>
      </c>
      <c r="I391" s="14">
        <v>0</v>
      </c>
      <c r="J391" s="7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2.75" customHeight="1" x14ac:dyDescent="0.2">
      <c r="A392" s="13">
        <v>151</v>
      </c>
      <c r="B392" s="5">
        <v>391</v>
      </c>
      <c r="C392" s="5">
        <f>'PR-RAS'!D397</f>
        <v>0</v>
      </c>
      <c r="D392" s="5">
        <f>'PR-RAS'!E397</f>
        <v>0</v>
      </c>
      <c r="E392" s="5">
        <v>0</v>
      </c>
      <c r="F392" s="5">
        <v>0</v>
      </c>
      <c r="G392" s="6">
        <f t="shared" si="12"/>
        <v>0</v>
      </c>
      <c r="H392" s="6">
        <f t="shared" si="13"/>
        <v>0</v>
      </c>
      <c r="I392" s="14">
        <v>0</v>
      </c>
      <c r="J392" s="7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2.75" customHeight="1" x14ac:dyDescent="0.2">
      <c r="A393" s="13">
        <v>151</v>
      </c>
      <c r="B393" s="5">
        <v>392</v>
      </c>
      <c r="C393" s="5">
        <f>'PR-RAS'!D398</f>
        <v>0</v>
      </c>
      <c r="D393" s="5">
        <f>'PR-RAS'!E398</f>
        <v>0</v>
      </c>
      <c r="E393" s="5">
        <v>0</v>
      </c>
      <c r="F393" s="5">
        <v>0</v>
      </c>
      <c r="G393" s="6">
        <f t="shared" si="12"/>
        <v>0</v>
      </c>
      <c r="H393" s="6">
        <f t="shared" si="13"/>
        <v>0</v>
      </c>
      <c r="I393" s="14">
        <v>0</v>
      </c>
      <c r="J393" s="7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2.75" customHeight="1" x14ac:dyDescent="0.2">
      <c r="A394" s="13">
        <v>151</v>
      </c>
      <c r="B394" s="5">
        <v>393</v>
      </c>
      <c r="C394" s="5">
        <f>'PR-RAS'!D399</f>
        <v>0</v>
      </c>
      <c r="D394" s="5">
        <f>'PR-RAS'!E399</f>
        <v>0</v>
      </c>
      <c r="E394" s="5">
        <v>0</v>
      </c>
      <c r="F394" s="5">
        <v>0</v>
      </c>
      <c r="G394" s="6">
        <f t="shared" si="12"/>
        <v>0</v>
      </c>
      <c r="H394" s="6">
        <f t="shared" si="13"/>
        <v>0</v>
      </c>
      <c r="I394" s="14">
        <v>0</v>
      </c>
      <c r="J394" s="7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2.75" customHeight="1" x14ac:dyDescent="0.2">
      <c r="A395" s="13">
        <v>151</v>
      </c>
      <c r="B395" s="5">
        <v>394</v>
      </c>
      <c r="C395" s="5">
        <f>'PR-RAS'!D400</f>
        <v>0</v>
      </c>
      <c r="D395" s="5">
        <f>'PR-RAS'!E400</f>
        <v>0</v>
      </c>
      <c r="E395" s="5">
        <v>0</v>
      </c>
      <c r="F395" s="5">
        <v>0</v>
      </c>
      <c r="G395" s="6">
        <f t="shared" si="12"/>
        <v>0</v>
      </c>
      <c r="H395" s="6">
        <f t="shared" si="13"/>
        <v>0</v>
      </c>
      <c r="I395" s="14">
        <v>0</v>
      </c>
      <c r="J395" s="7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2.75" customHeight="1" x14ac:dyDescent="0.2">
      <c r="A396" s="13">
        <v>151</v>
      </c>
      <c r="B396" s="5">
        <v>395</v>
      </c>
      <c r="C396" s="5">
        <f>'PR-RAS'!D401</f>
        <v>0</v>
      </c>
      <c r="D396" s="5">
        <f>'PR-RAS'!E401</f>
        <v>0</v>
      </c>
      <c r="E396" s="5">
        <v>0</v>
      </c>
      <c r="F396" s="5">
        <v>0</v>
      </c>
      <c r="G396" s="6">
        <f t="shared" si="12"/>
        <v>0</v>
      </c>
      <c r="H396" s="6">
        <f t="shared" si="13"/>
        <v>0</v>
      </c>
      <c r="I396" s="14">
        <v>0</v>
      </c>
      <c r="J396" s="7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2.75" customHeight="1" x14ac:dyDescent="0.2">
      <c r="A397" s="13">
        <v>151</v>
      </c>
      <c r="B397" s="5">
        <v>396</v>
      </c>
      <c r="C397" s="5">
        <f>'PR-RAS'!D402</f>
        <v>0</v>
      </c>
      <c r="D397" s="5">
        <f>'PR-RAS'!E402</f>
        <v>0</v>
      </c>
      <c r="E397" s="5">
        <v>0</v>
      </c>
      <c r="F397" s="5">
        <v>0</v>
      </c>
      <c r="G397" s="6">
        <f t="shared" si="12"/>
        <v>0</v>
      </c>
      <c r="H397" s="6">
        <f t="shared" si="13"/>
        <v>0</v>
      </c>
      <c r="I397" s="14">
        <v>0</v>
      </c>
      <c r="J397" s="7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2.75" customHeight="1" x14ac:dyDescent="0.2">
      <c r="A398" s="13">
        <v>151</v>
      </c>
      <c r="B398" s="5">
        <v>397</v>
      </c>
      <c r="C398" s="5">
        <f>'PR-RAS'!D403</f>
        <v>0</v>
      </c>
      <c r="D398" s="5">
        <f>'PR-RAS'!E403</f>
        <v>0</v>
      </c>
      <c r="E398" s="5">
        <v>0</v>
      </c>
      <c r="F398" s="5">
        <v>0</v>
      </c>
      <c r="G398" s="6">
        <f t="shared" si="12"/>
        <v>0</v>
      </c>
      <c r="H398" s="6">
        <f t="shared" si="13"/>
        <v>0</v>
      </c>
      <c r="I398" s="14">
        <v>0</v>
      </c>
      <c r="J398" s="7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2.75" customHeight="1" x14ac:dyDescent="0.2">
      <c r="A399" s="13">
        <v>151</v>
      </c>
      <c r="B399" s="5">
        <v>398</v>
      </c>
      <c r="C399" s="5">
        <f>'PR-RAS'!D404</f>
        <v>0</v>
      </c>
      <c r="D399" s="5">
        <f>'PR-RAS'!E404</f>
        <v>0</v>
      </c>
      <c r="E399" s="5">
        <v>0</v>
      </c>
      <c r="F399" s="5">
        <v>0</v>
      </c>
      <c r="G399" s="6">
        <f t="shared" si="12"/>
        <v>0</v>
      </c>
      <c r="H399" s="6">
        <f t="shared" si="13"/>
        <v>0</v>
      </c>
      <c r="I399" s="14">
        <v>0</v>
      </c>
      <c r="J399" s="7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2.75" customHeight="1" x14ac:dyDescent="0.2">
      <c r="A400" s="13">
        <v>151</v>
      </c>
      <c r="B400" s="5">
        <v>399</v>
      </c>
      <c r="C400" s="5">
        <f>'PR-RAS'!D405</f>
        <v>0</v>
      </c>
      <c r="D400" s="5">
        <f>'PR-RAS'!E405</f>
        <v>0</v>
      </c>
      <c r="E400" s="5">
        <v>0</v>
      </c>
      <c r="F400" s="5">
        <v>0</v>
      </c>
      <c r="G400" s="6">
        <f t="shared" si="12"/>
        <v>0</v>
      </c>
      <c r="H400" s="6">
        <f t="shared" si="13"/>
        <v>0</v>
      </c>
      <c r="I400" s="14">
        <v>0</v>
      </c>
      <c r="J400" s="7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2.75" customHeight="1" x14ac:dyDescent="0.2">
      <c r="A401" s="13">
        <v>151</v>
      </c>
      <c r="B401" s="5">
        <v>400</v>
      </c>
      <c r="C401" s="5">
        <f>'PR-RAS'!D406</f>
        <v>0</v>
      </c>
      <c r="D401" s="5">
        <f>'PR-RAS'!E406</f>
        <v>0</v>
      </c>
      <c r="E401" s="5">
        <v>0</v>
      </c>
      <c r="F401" s="5">
        <v>0</v>
      </c>
      <c r="G401" s="6">
        <f t="shared" si="12"/>
        <v>0</v>
      </c>
      <c r="H401" s="6">
        <f t="shared" si="13"/>
        <v>0</v>
      </c>
      <c r="I401" s="14">
        <v>0</v>
      </c>
      <c r="J401" s="7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2.75" customHeight="1" x14ac:dyDescent="0.2">
      <c r="A402" s="13">
        <v>151</v>
      </c>
      <c r="B402" s="5">
        <v>401</v>
      </c>
      <c r="C402" s="5">
        <f>'PR-RAS'!D407</f>
        <v>0</v>
      </c>
      <c r="D402" s="5">
        <f>'PR-RAS'!E407</f>
        <v>0</v>
      </c>
      <c r="E402" s="5">
        <v>0</v>
      </c>
      <c r="F402" s="5">
        <v>0</v>
      </c>
      <c r="G402" s="6">
        <f t="shared" si="12"/>
        <v>0</v>
      </c>
      <c r="H402" s="6">
        <f t="shared" si="13"/>
        <v>0</v>
      </c>
      <c r="I402" s="14">
        <v>0</v>
      </c>
      <c r="J402" s="7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2.75" customHeight="1" x14ac:dyDescent="0.2">
      <c r="A403" s="13">
        <v>151</v>
      </c>
      <c r="B403" s="5">
        <v>402</v>
      </c>
      <c r="C403" s="5">
        <f>'PR-RAS'!D408</f>
        <v>0</v>
      </c>
      <c r="D403" s="5">
        <f>'PR-RAS'!E408</f>
        <v>0</v>
      </c>
      <c r="E403" s="5">
        <v>0</v>
      </c>
      <c r="F403" s="5">
        <v>0</v>
      </c>
      <c r="G403" s="6">
        <f t="shared" si="12"/>
        <v>0</v>
      </c>
      <c r="H403" s="6">
        <f t="shared" si="13"/>
        <v>0</v>
      </c>
      <c r="I403" s="14">
        <v>0</v>
      </c>
      <c r="J403" s="7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2.75" customHeight="1" x14ac:dyDescent="0.2">
      <c r="A404" s="13">
        <v>151</v>
      </c>
      <c r="B404" s="5">
        <v>403</v>
      </c>
      <c r="C404" s="5">
        <f>'PR-RAS'!D409</f>
        <v>0</v>
      </c>
      <c r="D404" s="5">
        <f>'PR-RAS'!E409</f>
        <v>0</v>
      </c>
      <c r="E404" s="5">
        <v>0</v>
      </c>
      <c r="F404" s="5">
        <v>0</v>
      </c>
      <c r="G404" s="6">
        <f t="shared" si="12"/>
        <v>0</v>
      </c>
      <c r="H404" s="6">
        <f t="shared" si="13"/>
        <v>0</v>
      </c>
      <c r="I404" s="14">
        <v>0</v>
      </c>
      <c r="J404" s="7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2.75" customHeight="1" x14ac:dyDescent="0.2">
      <c r="A405" s="13">
        <v>151</v>
      </c>
      <c r="B405" s="5">
        <v>404</v>
      </c>
      <c r="C405" s="5">
        <f>'PR-RAS'!D410</f>
        <v>0</v>
      </c>
      <c r="D405" s="5">
        <f>'PR-RAS'!E410</f>
        <v>0</v>
      </c>
      <c r="E405" s="5">
        <v>0</v>
      </c>
      <c r="F405" s="5">
        <v>0</v>
      </c>
      <c r="G405" s="6">
        <f t="shared" si="12"/>
        <v>0</v>
      </c>
      <c r="H405" s="6">
        <f t="shared" si="13"/>
        <v>0</v>
      </c>
      <c r="I405" s="14">
        <v>0</v>
      </c>
      <c r="J405" s="7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2.75" customHeight="1" x14ac:dyDescent="0.2">
      <c r="A406" s="13">
        <v>151</v>
      </c>
      <c r="B406" s="5">
        <v>405</v>
      </c>
      <c r="C406" s="5">
        <f>'PR-RAS'!D411</f>
        <v>0</v>
      </c>
      <c r="D406" s="5">
        <f>'PR-RAS'!E411</f>
        <v>0</v>
      </c>
      <c r="E406" s="5">
        <v>0</v>
      </c>
      <c r="F406" s="5">
        <v>0</v>
      </c>
      <c r="G406" s="6">
        <f t="shared" si="12"/>
        <v>0</v>
      </c>
      <c r="H406" s="6">
        <f t="shared" si="13"/>
        <v>0</v>
      </c>
      <c r="I406" s="14">
        <v>0</v>
      </c>
      <c r="J406" s="7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2.75" customHeight="1" x14ac:dyDescent="0.2">
      <c r="A407" s="13">
        <v>151</v>
      </c>
      <c r="B407" s="5">
        <v>406</v>
      </c>
      <c r="C407" s="5">
        <f>'PR-RAS'!D412</f>
        <v>0</v>
      </c>
      <c r="D407" s="5">
        <f>'PR-RAS'!E412</f>
        <v>0</v>
      </c>
      <c r="E407" s="5">
        <v>0</v>
      </c>
      <c r="F407" s="5">
        <v>0</v>
      </c>
      <c r="G407" s="6">
        <f t="shared" si="12"/>
        <v>0</v>
      </c>
      <c r="H407" s="6">
        <f t="shared" si="13"/>
        <v>0</v>
      </c>
      <c r="I407" s="14">
        <v>0</v>
      </c>
      <c r="J407" s="7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2.75" customHeight="1" x14ac:dyDescent="0.2">
      <c r="A408" s="13">
        <v>151</v>
      </c>
      <c r="B408" s="5">
        <v>407</v>
      </c>
      <c r="C408" s="5">
        <f>'PR-RAS'!D413</f>
        <v>0</v>
      </c>
      <c r="D408" s="5">
        <f>'PR-RAS'!E413</f>
        <v>0</v>
      </c>
      <c r="E408" s="5">
        <v>0</v>
      </c>
      <c r="F408" s="5">
        <v>0</v>
      </c>
      <c r="G408" s="6">
        <f t="shared" si="12"/>
        <v>0</v>
      </c>
      <c r="H408" s="6">
        <f t="shared" si="13"/>
        <v>0</v>
      </c>
      <c r="I408" s="14">
        <v>0</v>
      </c>
      <c r="J408" s="7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2.75" customHeight="1" x14ac:dyDescent="0.2">
      <c r="A409" s="13">
        <v>151</v>
      </c>
      <c r="B409" s="5">
        <v>408</v>
      </c>
      <c r="C409" s="5">
        <f>'PR-RAS'!D414</f>
        <v>0</v>
      </c>
      <c r="D409" s="5">
        <f>'PR-RAS'!E414</f>
        <v>0</v>
      </c>
      <c r="E409" s="5">
        <v>0</v>
      </c>
      <c r="F409" s="5">
        <v>0</v>
      </c>
      <c r="G409" s="6">
        <f t="shared" si="12"/>
        <v>0</v>
      </c>
      <c r="H409" s="6">
        <f t="shared" si="13"/>
        <v>0</v>
      </c>
      <c r="I409" s="14">
        <v>0</v>
      </c>
      <c r="J409" s="7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2.75" customHeight="1" x14ac:dyDescent="0.2">
      <c r="A410" s="13">
        <v>151</v>
      </c>
      <c r="B410" s="5">
        <v>409</v>
      </c>
      <c r="C410" s="5">
        <f>'PR-RAS'!D415</f>
        <v>0</v>
      </c>
      <c r="D410" s="5">
        <f>'PR-RAS'!E415</f>
        <v>0</v>
      </c>
      <c r="E410" s="5">
        <v>0</v>
      </c>
      <c r="F410" s="5">
        <v>0</v>
      </c>
      <c r="G410" s="6">
        <f t="shared" si="12"/>
        <v>0</v>
      </c>
      <c r="H410" s="6">
        <f t="shared" si="13"/>
        <v>0</v>
      </c>
      <c r="I410" s="14">
        <v>0</v>
      </c>
      <c r="J410" s="7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2.75" customHeight="1" x14ac:dyDescent="0.2">
      <c r="A411" s="13">
        <v>151</v>
      </c>
      <c r="B411" s="5">
        <v>410</v>
      </c>
      <c r="C411" s="5">
        <f>'PR-RAS'!D416</f>
        <v>0</v>
      </c>
      <c r="D411" s="5">
        <f>'PR-RAS'!E416</f>
        <v>0</v>
      </c>
      <c r="E411" s="5">
        <v>0</v>
      </c>
      <c r="F411" s="5">
        <v>0</v>
      </c>
      <c r="G411" s="6">
        <f t="shared" si="12"/>
        <v>0</v>
      </c>
      <c r="H411" s="6">
        <f t="shared" si="13"/>
        <v>0</v>
      </c>
      <c r="I411" s="14">
        <v>0</v>
      </c>
      <c r="J411" s="7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2.75" customHeight="1" x14ac:dyDescent="0.2">
      <c r="A412" s="13">
        <v>151</v>
      </c>
      <c r="B412" s="5">
        <v>411</v>
      </c>
      <c r="C412" s="5">
        <f>'PR-RAS'!D417</f>
        <v>0</v>
      </c>
      <c r="D412" s="5">
        <f>'PR-RAS'!E417</f>
        <v>0</v>
      </c>
      <c r="E412" s="5">
        <v>0</v>
      </c>
      <c r="F412" s="5">
        <v>0</v>
      </c>
      <c r="G412" s="6">
        <f t="shared" si="12"/>
        <v>0</v>
      </c>
      <c r="H412" s="6">
        <f t="shared" si="13"/>
        <v>0</v>
      </c>
      <c r="I412" s="14">
        <v>0</v>
      </c>
      <c r="J412" s="7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2.75" customHeight="1" x14ac:dyDescent="0.2">
      <c r="A413" s="13">
        <v>151</v>
      </c>
      <c r="B413" s="5">
        <v>412</v>
      </c>
      <c r="C413" s="5">
        <f>'PR-RAS'!D418</f>
        <v>2500</v>
      </c>
      <c r="D413" s="5">
        <f>'PR-RAS'!E418</f>
        <v>1169.9000000000001</v>
      </c>
      <c r="E413" s="5">
        <v>0</v>
      </c>
      <c r="F413" s="5">
        <v>0</v>
      </c>
      <c r="G413" s="6">
        <f t="shared" si="12"/>
        <v>1993.9975999999999</v>
      </c>
      <c r="H413" s="6">
        <f t="shared" si="13"/>
        <v>9.9999999999909051E-2</v>
      </c>
      <c r="I413" s="14">
        <v>0</v>
      </c>
      <c r="J413" s="7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2.75" customHeight="1" x14ac:dyDescent="0.2">
      <c r="A414" s="13">
        <v>151</v>
      </c>
      <c r="B414" s="5">
        <v>413</v>
      </c>
      <c r="C414" s="5">
        <f>'PR-RAS'!D419</f>
        <v>0</v>
      </c>
      <c r="D414" s="5">
        <f>'PR-RAS'!E419</f>
        <v>0</v>
      </c>
      <c r="E414" s="5">
        <v>0</v>
      </c>
      <c r="F414" s="5">
        <v>0</v>
      </c>
      <c r="G414" s="6">
        <f t="shared" si="12"/>
        <v>0</v>
      </c>
      <c r="H414" s="6">
        <f t="shared" si="13"/>
        <v>0</v>
      </c>
      <c r="I414" s="14">
        <v>0</v>
      </c>
      <c r="J414" s="7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2.75" customHeight="1" x14ac:dyDescent="0.2">
      <c r="A415" s="13">
        <v>151</v>
      </c>
      <c r="B415" s="5">
        <v>414</v>
      </c>
      <c r="C415" s="5">
        <f>'PR-RAS'!D420</f>
        <v>0</v>
      </c>
      <c r="D415" s="5">
        <f>'PR-RAS'!E420</f>
        <v>0</v>
      </c>
      <c r="E415" s="5">
        <v>0</v>
      </c>
      <c r="F415" s="5">
        <v>0</v>
      </c>
      <c r="G415" s="6">
        <f t="shared" si="12"/>
        <v>0</v>
      </c>
      <c r="H415" s="6">
        <f t="shared" si="13"/>
        <v>0</v>
      </c>
      <c r="I415" s="14">
        <v>0</v>
      </c>
      <c r="J415" s="7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2.75" customHeight="1" x14ac:dyDescent="0.2">
      <c r="A416" s="13">
        <v>151</v>
      </c>
      <c r="B416" s="5">
        <v>415</v>
      </c>
      <c r="C416" s="5">
        <f>'PR-RAS'!D421</f>
        <v>0</v>
      </c>
      <c r="D416" s="5">
        <f>'PR-RAS'!E421</f>
        <v>0</v>
      </c>
      <c r="E416" s="5">
        <v>0</v>
      </c>
      <c r="F416" s="5">
        <v>0</v>
      </c>
      <c r="G416" s="6">
        <f t="shared" si="12"/>
        <v>0</v>
      </c>
      <c r="H416" s="6">
        <f t="shared" si="13"/>
        <v>0</v>
      </c>
      <c r="I416" s="14">
        <v>0</v>
      </c>
      <c r="J416" s="7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2.75" customHeight="1" x14ac:dyDescent="0.2">
      <c r="A417" s="13">
        <v>151</v>
      </c>
      <c r="B417" s="5">
        <v>416</v>
      </c>
      <c r="C417" s="5">
        <f>'PR-RAS'!D422</f>
        <v>523180.54000000004</v>
      </c>
      <c r="D417" s="5">
        <f>'PR-RAS'!E422</f>
        <v>626351.98</v>
      </c>
      <c r="E417" s="5">
        <v>0</v>
      </c>
      <c r="F417" s="5">
        <v>0</v>
      </c>
      <c r="G417" s="6">
        <f t="shared" si="12"/>
        <v>738767.95199999993</v>
      </c>
      <c r="H417" s="6">
        <f t="shared" si="13"/>
        <v>0.47999999998137355</v>
      </c>
      <c r="I417" s="14">
        <v>0</v>
      </c>
      <c r="J417" s="7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2.75" customHeight="1" x14ac:dyDescent="0.2">
      <c r="A418" s="13">
        <v>151</v>
      </c>
      <c r="B418" s="5">
        <v>417</v>
      </c>
      <c r="C418" s="5">
        <f>'PR-RAS'!D423</f>
        <v>548666.7300000001</v>
      </c>
      <c r="D418" s="5">
        <f>'PR-RAS'!E423</f>
        <v>697917.90999999992</v>
      </c>
      <c r="E418" s="5">
        <v>0</v>
      </c>
      <c r="F418" s="5">
        <v>0</v>
      </c>
      <c r="G418" s="6">
        <f t="shared" si="12"/>
        <v>810857.56334999984</v>
      </c>
      <c r="H418" s="6">
        <f t="shared" si="13"/>
        <v>0.35999999998603016</v>
      </c>
      <c r="I418" s="14">
        <v>0</v>
      </c>
      <c r="J418" s="7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2.75" customHeight="1" x14ac:dyDescent="0.2">
      <c r="A419" s="13">
        <v>151</v>
      </c>
      <c r="B419" s="5">
        <v>418</v>
      </c>
      <c r="C419" s="5">
        <f>'PR-RAS'!D424</f>
        <v>0</v>
      </c>
      <c r="D419" s="5">
        <f>'PR-RAS'!E424</f>
        <v>0</v>
      </c>
      <c r="E419" s="5">
        <v>0</v>
      </c>
      <c r="F419" s="5">
        <v>0</v>
      </c>
      <c r="G419" s="6">
        <f t="shared" si="12"/>
        <v>0</v>
      </c>
      <c r="H419" s="6">
        <f t="shared" si="13"/>
        <v>0</v>
      </c>
      <c r="I419" s="14">
        <v>0</v>
      </c>
      <c r="J419" s="7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2.75" customHeight="1" x14ac:dyDescent="0.2">
      <c r="A420" s="13">
        <v>151</v>
      </c>
      <c r="B420" s="5">
        <v>419</v>
      </c>
      <c r="C420" s="5">
        <f>'PR-RAS'!D425</f>
        <v>25486.190000000061</v>
      </c>
      <c r="D420" s="5">
        <f>'PR-RAS'!E425</f>
        <v>71565.929999999935</v>
      </c>
      <c r="E420" s="5">
        <v>0</v>
      </c>
      <c r="F420" s="5">
        <v>0</v>
      </c>
      <c r="G420" s="6">
        <f t="shared" si="12"/>
        <v>70650.962949999972</v>
      </c>
      <c r="H420" s="6">
        <f t="shared" si="13"/>
        <v>0.26000000012572855</v>
      </c>
      <c r="I420" s="14">
        <v>0</v>
      </c>
      <c r="J420" s="7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2.75" customHeight="1" x14ac:dyDescent="0.2">
      <c r="A421" s="13">
        <v>151</v>
      </c>
      <c r="B421" s="5">
        <v>420</v>
      </c>
      <c r="C421" s="5">
        <f>'PR-RAS'!D426</f>
        <v>6394.01</v>
      </c>
      <c r="D421" s="5">
        <f>'PR-RAS'!E426</f>
        <v>52621.34</v>
      </c>
      <c r="E421" s="5">
        <v>0</v>
      </c>
      <c r="F421" s="5">
        <v>0</v>
      </c>
      <c r="G421" s="6">
        <f t="shared" si="12"/>
        <v>46887.409799999994</v>
      </c>
      <c r="H421" s="6">
        <f t="shared" si="13"/>
        <v>0.34999999999672582</v>
      </c>
      <c r="I421" s="14">
        <v>0</v>
      </c>
      <c r="J421" s="7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2.75" customHeight="1" x14ac:dyDescent="0.2">
      <c r="A422" s="13">
        <v>151</v>
      </c>
      <c r="B422" s="5">
        <v>421</v>
      </c>
      <c r="C422" s="5">
        <f>'PR-RAS'!D427</f>
        <v>0</v>
      </c>
      <c r="D422" s="5">
        <f>'PR-RAS'!E427</f>
        <v>0</v>
      </c>
      <c r="E422" s="5">
        <v>0</v>
      </c>
      <c r="F422" s="5">
        <v>0</v>
      </c>
      <c r="G422" s="6">
        <f t="shared" si="12"/>
        <v>0</v>
      </c>
      <c r="H422" s="6">
        <f t="shared" si="13"/>
        <v>0</v>
      </c>
      <c r="I422" s="14">
        <v>0</v>
      </c>
      <c r="J422" s="7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2.75" customHeight="1" x14ac:dyDescent="0.2">
      <c r="A423" s="13">
        <v>151</v>
      </c>
      <c r="B423" s="5">
        <v>422</v>
      </c>
      <c r="C423" s="5">
        <f>'PR-RAS'!D428</f>
        <v>15736.98</v>
      </c>
      <c r="D423" s="5">
        <f>'PR-RAS'!E428</f>
        <v>19682.990000000002</v>
      </c>
      <c r="E423" s="5">
        <v>0</v>
      </c>
      <c r="F423" s="5">
        <v>0</v>
      </c>
      <c r="G423" s="6">
        <f t="shared" si="12"/>
        <v>23253.449120000001</v>
      </c>
      <c r="H423" s="6">
        <f t="shared" si="13"/>
        <v>2.9999999998835847E-2</v>
      </c>
      <c r="I423" s="14">
        <v>0</v>
      </c>
      <c r="J423" s="7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2.75" customHeight="1" x14ac:dyDescent="0.2">
      <c r="A424" s="13">
        <v>151</v>
      </c>
      <c r="B424" s="5">
        <v>423</v>
      </c>
      <c r="C424" s="5">
        <f>'PR-RAS'!D430</f>
        <v>0</v>
      </c>
      <c r="D424" s="5">
        <f>'PR-RAS'!E430</f>
        <v>0</v>
      </c>
      <c r="E424" s="5">
        <v>0</v>
      </c>
      <c r="F424" s="5">
        <v>0</v>
      </c>
      <c r="G424" s="6">
        <f t="shared" si="12"/>
        <v>0</v>
      </c>
      <c r="H424" s="6">
        <f t="shared" si="13"/>
        <v>0</v>
      </c>
      <c r="I424" s="14">
        <v>0</v>
      </c>
      <c r="J424" s="7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2.75" customHeight="1" x14ac:dyDescent="0.2">
      <c r="A425" s="13">
        <v>151</v>
      </c>
      <c r="B425" s="5">
        <v>424</v>
      </c>
      <c r="C425" s="5">
        <f>'PR-RAS'!D431</f>
        <v>0</v>
      </c>
      <c r="D425" s="5">
        <f>'PR-RAS'!E431</f>
        <v>0</v>
      </c>
      <c r="E425" s="5">
        <v>0</v>
      </c>
      <c r="F425" s="5">
        <v>0</v>
      </c>
      <c r="G425" s="6">
        <f t="shared" si="12"/>
        <v>0</v>
      </c>
      <c r="H425" s="6">
        <f t="shared" si="13"/>
        <v>0</v>
      </c>
      <c r="I425" s="14">
        <v>0</v>
      </c>
      <c r="J425" s="7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2.75" customHeight="1" x14ac:dyDescent="0.2">
      <c r="A426" s="13">
        <v>151</v>
      </c>
      <c r="B426" s="5">
        <v>425</v>
      </c>
      <c r="C426" s="5">
        <f>'PR-RAS'!D432</f>
        <v>0</v>
      </c>
      <c r="D426" s="5">
        <f>'PR-RAS'!E432</f>
        <v>0</v>
      </c>
      <c r="E426" s="5">
        <v>0</v>
      </c>
      <c r="F426" s="5">
        <v>0</v>
      </c>
      <c r="G426" s="6">
        <f t="shared" si="12"/>
        <v>0</v>
      </c>
      <c r="H426" s="6">
        <f t="shared" si="13"/>
        <v>0</v>
      </c>
      <c r="I426" s="14">
        <v>0</v>
      </c>
      <c r="J426" s="7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2.75" customHeight="1" x14ac:dyDescent="0.2">
      <c r="A427" s="13">
        <v>151</v>
      </c>
      <c r="B427" s="5">
        <v>426</v>
      </c>
      <c r="C427" s="5">
        <f>'PR-RAS'!D433</f>
        <v>0</v>
      </c>
      <c r="D427" s="5">
        <f>'PR-RAS'!E433</f>
        <v>0</v>
      </c>
      <c r="E427" s="5">
        <v>0</v>
      </c>
      <c r="F427" s="5">
        <v>0</v>
      </c>
      <c r="G427" s="6">
        <f t="shared" si="12"/>
        <v>0</v>
      </c>
      <c r="H427" s="6">
        <f t="shared" si="13"/>
        <v>0</v>
      </c>
      <c r="I427" s="14">
        <v>0</v>
      </c>
      <c r="J427" s="7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2.75" customHeight="1" x14ac:dyDescent="0.2">
      <c r="A428" s="13">
        <v>151</v>
      </c>
      <c r="B428" s="5">
        <v>427</v>
      </c>
      <c r="C428" s="5">
        <f>'PR-RAS'!D434</f>
        <v>0</v>
      </c>
      <c r="D428" s="5">
        <f>'PR-RAS'!E434</f>
        <v>0</v>
      </c>
      <c r="E428" s="5">
        <v>0</v>
      </c>
      <c r="F428" s="5">
        <v>0</v>
      </c>
      <c r="G428" s="6">
        <f t="shared" si="12"/>
        <v>0</v>
      </c>
      <c r="H428" s="6">
        <f t="shared" si="13"/>
        <v>0</v>
      </c>
      <c r="I428" s="14">
        <v>0</v>
      </c>
      <c r="J428" s="7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2.75" customHeight="1" x14ac:dyDescent="0.2">
      <c r="A429" s="13">
        <v>151</v>
      </c>
      <c r="B429" s="5">
        <v>428</v>
      </c>
      <c r="C429" s="5">
        <f>'PR-RAS'!D435</f>
        <v>0</v>
      </c>
      <c r="D429" s="5">
        <f>'PR-RAS'!E435</f>
        <v>0</v>
      </c>
      <c r="E429" s="5">
        <v>0</v>
      </c>
      <c r="F429" s="5">
        <v>0</v>
      </c>
      <c r="G429" s="6">
        <f t="shared" si="12"/>
        <v>0</v>
      </c>
      <c r="H429" s="6">
        <f t="shared" si="13"/>
        <v>0</v>
      </c>
      <c r="I429" s="14">
        <v>0</v>
      </c>
      <c r="J429" s="7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2.75" customHeight="1" x14ac:dyDescent="0.2">
      <c r="A430" s="13">
        <v>151</v>
      </c>
      <c r="B430" s="5">
        <v>429</v>
      </c>
      <c r="C430" s="5">
        <f>'PR-RAS'!D436</f>
        <v>0</v>
      </c>
      <c r="D430" s="5">
        <f>'PR-RAS'!E436</f>
        <v>0</v>
      </c>
      <c r="E430" s="5">
        <v>0</v>
      </c>
      <c r="F430" s="5">
        <v>0</v>
      </c>
      <c r="G430" s="6">
        <f t="shared" si="12"/>
        <v>0</v>
      </c>
      <c r="H430" s="6">
        <f t="shared" si="13"/>
        <v>0</v>
      </c>
      <c r="I430" s="14">
        <v>0</v>
      </c>
      <c r="J430" s="7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2.75" customHeight="1" x14ac:dyDescent="0.2">
      <c r="A431" s="13">
        <v>151</v>
      </c>
      <c r="B431" s="5">
        <v>430</v>
      </c>
      <c r="C431" s="5">
        <f>'PR-RAS'!D437</f>
        <v>0</v>
      </c>
      <c r="D431" s="5">
        <f>'PR-RAS'!E437</f>
        <v>0</v>
      </c>
      <c r="E431" s="5">
        <v>0</v>
      </c>
      <c r="F431" s="5">
        <v>0</v>
      </c>
      <c r="G431" s="6">
        <f t="shared" si="12"/>
        <v>0</v>
      </c>
      <c r="H431" s="6">
        <f t="shared" si="13"/>
        <v>0</v>
      </c>
      <c r="I431" s="14">
        <v>0</v>
      </c>
      <c r="J431" s="7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2.75" customHeight="1" x14ac:dyDescent="0.2">
      <c r="A432" s="13">
        <v>151</v>
      </c>
      <c r="B432" s="5">
        <v>431</v>
      </c>
      <c r="C432" s="5">
        <f>'PR-RAS'!D438</f>
        <v>0</v>
      </c>
      <c r="D432" s="5">
        <f>'PR-RAS'!E438</f>
        <v>0</v>
      </c>
      <c r="E432" s="5">
        <v>0</v>
      </c>
      <c r="F432" s="5">
        <v>0</v>
      </c>
      <c r="G432" s="6">
        <f t="shared" si="12"/>
        <v>0</v>
      </c>
      <c r="H432" s="6">
        <f t="shared" si="13"/>
        <v>0</v>
      </c>
      <c r="I432" s="14">
        <v>0</v>
      </c>
      <c r="J432" s="7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2.75" customHeight="1" x14ac:dyDescent="0.2">
      <c r="A433" s="13">
        <v>151</v>
      </c>
      <c r="B433" s="5">
        <v>432</v>
      </c>
      <c r="C433" s="5">
        <f>'PR-RAS'!D439</f>
        <v>0</v>
      </c>
      <c r="D433" s="5">
        <f>'PR-RAS'!E439</f>
        <v>0</v>
      </c>
      <c r="E433" s="5">
        <v>0</v>
      </c>
      <c r="F433" s="5">
        <v>0</v>
      </c>
      <c r="G433" s="6">
        <f t="shared" si="12"/>
        <v>0</v>
      </c>
      <c r="H433" s="6">
        <f t="shared" si="13"/>
        <v>0</v>
      </c>
      <c r="I433" s="14">
        <v>0</v>
      </c>
      <c r="J433" s="7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2.75" customHeight="1" x14ac:dyDescent="0.2">
      <c r="A434" s="13">
        <v>151</v>
      </c>
      <c r="B434" s="5">
        <v>433</v>
      </c>
      <c r="C434" s="5">
        <f>'PR-RAS'!D440</f>
        <v>0</v>
      </c>
      <c r="D434" s="5">
        <f>'PR-RAS'!E440</f>
        <v>0</v>
      </c>
      <c r="E434" s="5">
        <v>0</v>
      </c>
      <c r="F434" s="5">
        <v>0</v>
      </c>
      <c r="G434" s="6">
        <f t="shared" si="12"/>
        <v>0</v>
      </c>
      <c r="H434" s="6">
        <f t="shared" si="13"/>
        <v>0</v>
      </c>
      <c r="I434" s="14">
        <v>0</v>
      </c>
      <c r="J434" s="7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2.75" customHeight="1" x14ac:dyDescent="0.2">
      <c r="A435" s="13">
        <v>151</v>
      </c>
      <c r="B435" s="5">
        <v>434</v>
      </c>
      <c r="C435" s="5">
        <f>'PR-RAS'!D441</f>
        <v>0</v>
      </c>
      <c r="D435" s="5">
        <f>'PR-RAS'!E441</f>
        <v>0</v>
      </c>
      <c r="E435" s="5">
        <v>0</v>
      </c>
      <c r="F435" s="5">
        <v>0</v>
      </c>
      <c r="G435" s="6">
        <f t="shared" si="12"/>
        <v>0</v>
      </c>
      <c r="H435" s="6">
        <f t="shared" si="13"/>
        <v>0</v>
      </c>
      <c r="I435" s="14">
        <v>0</v>
      </c>
      <c r="J435" s="7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2.75" customHeight="1" x14ac:dyDescent="0.2">
      <c r="A436" s="13">
        <v>151</v>
      </c>
      <c r="B436" s="5">
        <v>435</v>
      </c>
      <c r="C436" s="5">
        <f>'PR-RAS'!D442</f>
        <v>0</v>
      </c>
      <c r="D436" s="5">
        <f>'PR-RAS'!E442</f>
        <v>0</v>
      </c>
      <c r="E436" s="5">
        <v>0</v>
      </c>
      <c r="F436" s="5">
        <v>0</v>
      </c>
      <c r="G436" s="6">
        <f t="shared" si="12"/>
        <v>0</v>
      </c>
      <c r="H436" s="6">
        <f t="shared" si="13"/>
        <v>0</v>
      </c>
      <c r="I436" s="14">
        <v>0</v>
      </c>
      <c r="J436" s="7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2.75" customHeight="1" x14ac:dyDescent="0.2">
      <c r="A437" s="13">
        <v>151</v>
      </c>
      <c r="B437" s="5">
        <v>436</v>
      </c>
      <c r="C437" s="5">
        <f>'PR-RAS'!D443</f>
        <v>0</v>
      </c>
      <c r="D437" s="5">
        <f>'PR-RAS'!E443</f>
        <v>0</v>
      </c>
      <c r="E437" s="5">
        <v>0</v>
      </c>
      <c r="F437" s="5">
        <v>0</v>
      </c>
      <c r="G437" s="6">
        <f t="shared" si="12"/>
        <v>0</v>
      </c>
      <c r="H437" s="6">
        <f t="shared" si="13"/>
        <v>0</v>
      </c>
      <c r="I437" s="14">
        <v>0</v>
      </c>
      <c r="J437" s="7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2.75" customHeight="1" x14ac:dyDescent="0.2">
      <c r="A438" s="13">
        <v>151</v>
      </c>
      <c r="B438" s="5">
        <v>437</v>
      </c>
      <c r="C438" s="5">
        <f>'PR-RAS'!D444</f>
        <v>0</v>
      </c>
      <c r="D438" s="5">
        <f>'PR-RAS'!E444</f>
        <v>0</v>
      </c>
      <c r="E438" s="5">
        <v>0</v>
      </c>
      <c r="F438" s="5">
        <v>0</v>
      </c>
      <c r="G438" s="6">
        <f t="shared" si="12"/>
        <v>0</v>
      </c>
      <c r="H438" s="6">
        <f t="shared" si="13"/>
        <v>0</v>
      </c>
      <c r="I438" s="14">
        <v>0</v>
      </c>
      <c r="J438" s="7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2.75" customHeight="1" x14ac:dyDescent="0.2">
      <c r="A439" s="13">
        <v>151</v>
      </c>
      <c r="B439" s="5">
        <v>438</v>
      </c>
      <c r="C439" s="5">
        <f>'PR-RAS'!D445</f>
        <v>0</v>
      </c>
      <c r="D439" s="5">
        <f>'PR-RAS'!E445</f>
        <v>0</v>
      </c>
      <c r="E439" s="5">
        <v>0</v>
      </c>
      <c r="F439" s="5">
        <v>0</v>
      </c>
      <c r="G439" s="6">
        <f t="shared" si="12"/>
        <v>0</v>
      </c>
      <c r="H439" s="6">
        <f t="shared" si="13"/>
        <v>0</v>
      </c>
      <c r="I439" s="14">
        <v>0</v>
      </c>
      <c r="J439" s="7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2.75" customHeight="1" x14ac:dyDescent="0.2">
      <c r="A440" s="13">
        <v>151</v>
      </c>
      <c r="B440" s="5">
        <v>439</v>
      </c>
      <c r="C440" s="5">
        <f>'PR-RAS'!D446</f>
        <v>0</v>
      </c>
      <c r="D440" s="5">
        <f>'PR-RAS'!E446</f>
        <v>0</v>
      </c>
      <c r="E440" s="5">
        <v>0</v>
      </c>
      <c r="F440" s="5">
        <v>0</v>
      </c>
      <c r="G440" s="6">
        <f t="shared" si="12"/>
        <v>0</v>
      </c>
      <c r="H440" s="6">
        <f t="shared" si="13"/>
        <v>0</v>
      </c>
      <c r="I440" s="14">
        <v>0</v>
      </c>
      <c r="J440" s="7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2.75" customHeight="1" x14ac:dyDescent="0.2">
      <c r="A441" s="13">
        <v>151</v>
      </c>
      <c r="B441" s="5">
        <v>440</v>
      </c>
      <c r="C441" s="5">
        <f>'PR-RAS'!D447</f>
        <v>0</v>
      </c>
      <c r="D441" s="5">
        <f>'PR-RAS'!E447</f>
        <v>0</v>
      </c>
      <c r="E441" s="5">
        <v>0</v>
      </c>
      <c r="F441" s="5">
        <v>0</v>
      </c>
      <c r="G441" s="6">
        <f t="shared" si="12"/>
        <v>0</v>
      </c>
      <c r="H441" s="6">
        <f t="shared" si="13"/>
        <v>0</v>
      </c>
      <c r="I441" s="14">
        <v>0</v>
      </c>
      <c r="J441" s="7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2.75" customHeight="1" x14ac:dyDescent="0.2">
      <c r="A442" s="13">
        <v>151</v>
      </c>
      <c r="B442" s="5">
        <v>441</v>
      </c>
      <c r="C442" s="5">
        <f>'PR-RAS'!D448</f>
        <v>0</v>
      </c>
      <c r="D442" s="5">
        <f>'PR-RAS'!E448</f>
        <v>0</v>
      </c>
      <c r="E442" s="5">
        <v>0</v>
      </c>
      <c r="F442" s="5">
        <v>0</v>
      </c>
      <c r="G442" s="6">
        <f t="shared" si="12"/>
        <v>0</v>
      </c>
      <c r="H442" s="6">
        <f t="shared" si="13"/>
        <v>0</v>
      </c>
      <c r="I442" s="14">
        <v>0</v>
      </c>
      <c r="J442" s="7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2.75" customHeight="1" x14ac:dyDescent="0.2">
      <c r="A443" s="13">
        <v>151</v>
      </c>
      <c r="B443" s="5">
        <v>442</v>
      </c>
      <c r="C443" s="5">
        <f>'PR-RAS'!D449</f>
        <v>0</v>
      </c>
      <c r="D443" s="5">
        <f>'PR-RAS'!E449</f>
        <v>0</v>
      </c>
      <c r="E443" s="5">
        <v>0</v>
      </c>
      <c r="F443" s="5">
        <v>0</v>
      </c>
      <c r="G443" s="6">
        <f t="shared" si="12"/>
        <v>0</v>
      </c>
      <c r="H443" s="6">
        <f t="shared" si="13"/>
        <v>0</v>
      </c>
      <c r="I443" s="14">
        <v>0</v>
      </c>
      <c r="J443" s="7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2.75" customHeight="1" x14ac:dyDescent="0.2">
      <c r="A444" s="13">
        <v>151</v>
      </c>
      <c r="B444" s="5">
        <v>443</v>
      </c>
      <c r="C444" s="5">
        <f>'PR-RAS'!D450</f>
        <v>0</v>
      </c>
      <c r="D444" s="5">
        <f>'PR-RAS'!E450</f>
        <v>0</v>
      </c>
      <c r="E444" s="5">
        <v>0</v>
      </c>
      <c r="F444" s="5">
        <v>0</v>
      </c>
      <c r="G444" s="6">
        <f t="shared" si="12"/>
        <v>0</v>
      </c>
      <c r="H444" s="6">
        <f t="shared" si="13"/>
        <v>0</v>
      </c>
      <c r="I444" s="14">
        <v>0</v>
      </c>
      <c r="J444" s="7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2.75" customHeight="1" x14ac:dyDescent="0.2">
      <c r="A445" s="13">
        <v>151</v>
      </c>
      <c r="B445" s="5">
        <v>444</v>
      </c>
      <c r="C445" s="5">
        <f>'PR-RAS'!D451</f>
        <v>0</v>
      </c>
      <c r="D445" s="5">
        <f>'PR-RAS'!E451</f>
        <v>0</v>
      </c>
      <c r="E445" s="5">
        <v>0</v>
      </c>
      <c r="F445" s="5">
        <v>0</v>
      </c>
      <c r="G445" s="6">
        <f t="shared" si="12"/>
        <v>0</v>
      </c>
      <c r="H445" s="6">
        <f t="shared" si="13"/>
        <v>0</v>
      </c>
      <c r="I445" s="14">
        <v>0</v>
      </c>
      <c r="J445" s="7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2.75" customHeight="1" x14ac:dyDescent="0.2">
      <c r="A446" s="13">
        <v>151</v>
      </c>
      <c r="B446" s="5">
        <v>445</v>
      </c>
      <c r="C446" s="5">
        <f>'PR-RAS'!D452</f>
        <v>0</v>
      </c>
      <c r="D446" s="5">
        <f>'PR-RAS'!E452</f>
        <v>0</v>
      </c>
      <c r="E446" s="5">
        <v>0</v>
      </c>
      <c r="F446" s="5">
        <v>0</v>
      </c>
      <c r="G446" s="6">
        <f t="shared" si="12"/>
        <v>0</v>
      </c>
      <c r="H446" s="6">
        <f t="shared" si="13"/>
        <v>0</v>
      </c>
      <c r="I446" s="14">
        <v>0</v>
      </c>
      <c r="J446" s="7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2.75" customHeight="1" x14ac:dyDescent="0.2">
      <c r="A447" s="13">
        <v>151</v>
      </c>
      <c r="B447" s="5">
        <v>446</v>
      </c>
      <c r="C447" s="5">
        <f>'PR-RAS'!D453</f>
        <v>0</v>
      </c>
      <c r="D447" s="5">
        <f>'PR-RAS'!E453</f>
        <v>0</v>
      </c>
      <c r="E447" s="5">
        <v>0</v>
      </c>
      <c r="F447" s="5">
        <v>0</v>
      </c>
      <c r="G447" s="6">
        <f t="shared" si="12"/>
        <v>0</v>
      </c>
      <c r="H447" s="6">
        <f t="shared" si="13"/>
        <v>0</v>
      </c>
      <c r="I447" s="14">
        <v>0</v>
      </c>
      <c r="J447" s="7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2.75" customHeight="1" x14ac:dyDescent="0.2">
      <c r="A448" s="13">
        <v>151</v>
      </c>
      <c r="B448" s="5">
        <v>447</v>
      </c>
      <c r="C448" s="5">
        <f>'PR-RAS'!D454</f>
        <v>0</v>
      </c>
      <c r="D448" s="5">
        <f>'PR-RAS'!E454</f>
        <v>0</v>
      </c>
      <c r="E448" s="5">
        <v>0</v>
      </c>
      <c r="F448" s="5">
        <v>0</v>
      </c>
      <c r="G448" s="6">
        <f t="shared" si="12"/>
        <v>0</v>
      </c>
      <c r="H448" s="6">
        <f t="shared" si="13"/>
        <v>0</v>
      </c>
      <c r="I448" s="14">
        <v>0</v>
      </c>
      <c r="J448" s="7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2.75" customHeight="1" x14ac:dyDescent="0.2">
      <c r="A449" s="13">
        <v>151</v>
      </c>
      <c r="B449" s="5">
        <v>448</v>
      </c>
      <c r="C449" s="5">
        <f>'PR-RAS'!D455</f>
        <v>0</v>
      </c>
      <c r="D449" s="5">
        <f>'PR-RAS'!E455</f>
        <v>0</v>
      </c>
      <c r="E449" s="5">
        <v>0</v>
      </c>
      <c r="F449" s="5">
        <v>0</v>
      </c>
      <c r="G449" s="6">
        <f t="shared" si="12"/>
        <v>0</v>
      </c>
      <c r="H449" s="6">
        <f t="shared" si="13"/>
        <v>0</v>
      </c>
      <c r="I449" s="14">
        <v>0</v>
      </c>
      <c r="J449" s="7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2.75" customHeight="1" x14ac:dyDescent="0.2">
      <c r="A450" s="13">
        <v>151</v>
      </c>
      <c r="B450" s="5">
        <v>449</v>
      </c>
      <c r="C450" s="5">
        <f>'PR-RAS'!D456</f>
        <v>0</v>
      </c>
      <c r="D450" s="5">
        <f>'PR-RAS'!E456</f>
        <v>0</v>
      </c>
      <c r="E450" s="5">
        <v>0</v>
      </c>
      <c r="F450" s="5">
        <v>0</v>
      </c>
      <c r="G450" s="6">
        <f t="shared" ref="G450:G513" si="14">(B450/1000)*(C450*1+D450*2)</f>
        <v>0</v>
      </c>
      <c r="H450" s="6">
        <f t="shared" ref="H450:H513" si="15">ABS(C450-ROUND(C450,0))+ABS(D450-ROUND(D450,0))</f>
        <v>0</v>
      </c>
      <c r="I450" s="14">
        <v>0</v>
      </c>
      <c r="J450" s="7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2.75" customHeight="1" x14ac:dyDescent="0.2">
      <c r="A451" s="13">
        <v>151</v>
      </c>
      <c r="B451" s="5">
        <v>450</v>
      </c>
      <c r="C451" s="5">
        <f>'PR-RAS'!D457</f>
        <v>0</v>
      </c>
      <c r="D451" s="5">
        <f>'PR-RAS'!E457</f>
        <v>0</v>
      </c>
      <c r="E451" s="5">
        <v>0</v>
      </c>
      <c r="F451" s="5">
        <v>0</v>
      </c>
      <c r="G451" s="6">
        <f t="shared" si="14"/>
        <v>0</v>
      </c>
      <c r="H451" s="6">
        <f t="shared" si="15"/>
        <v>0</v>
      </c>
      <c r="I451" s="14">
        <v>0</v>
      </c>
      <c r="J451" s="7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2.75" customHeight="1" x14ac:dyDescent="0.2">
      <c r="A452" s="13">
        <v>151</v>
      </c>
      <c r="B452" s="5">
        <v>451</v>
      </c>
      <c r="C452" s="5">
        <f>'PR-RAS'!D458</f>
        <v>0</v>
      </c>
      <c r="D452" s="5">
        <f>'PR-RAS'!E458</f>
        <v>0</v>
      </c>
      <c r="E452" s="5">
        <v>0</v>
      </c>
      <c r="F452" s="5">
        <v>0</v>
      </c>
      <c r="G452" s="6">
        <f t="shared" si="14"/>
        <v>0</v>
      </c>
      <c r="H452" s="6">
        <f t="shared" si="15"/>
        <v>0</v>
      </c>
      <c r="I452" s="14">
        <v>0</v>
      </c>
      <c r="J452" s="7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2.75" customHeight="1" x14ac:dyDescent="0.2">
      <c r="A453" s="13">
        <v>151</v>
      </c>
      <c r="B453" s="5">
        <v>452</v>
      </c>
      <c r="C453" s="5">
        <f>'PR-RAS'!D459</f>
        <v>0</v>
      </c>
      <c r="D453" s="5">
        <f>'PR-RAS'!E459</f>
        <v>0</v>
      </c>
      <c r="E453" s="5">
        <v>0</v>
      </c>
      <c r="F453" s="5">
        <v>0</v>
      </c>
      <c r="G453" s="6">
        <f t="shared" si="14"/>
        <v>0</v>
      </c>
      <c r="H453" s="6">
        <f t="shared" si="15"/>
        <v>0</v>
      </c>
      <c r="I453" s="14">
        <v>0</v>
      </c>
      <c r="J453" s="7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2.75" customHeight="1" x14ac:dyDescent="0.2">
      <c r="A454" s="13">
        <v>151</v>
      </c>
      <c r="B454" s="5">
        <v>453</v>
      </c>
      <c r="C454" s="5">
        <f>'PR-RAS'!D460</f>
        <v>0</v>
      </c>
      <c r="D454" s="5">
        <f>'PR-RAS'!E460</f>
        <v>0</v>
      </c>
      <c r="E454" s="5">
        <v>0</v>
      </c>
      <c r="F454" s="5">
        <v>0</v>
      </c>
      <c r="G454" s="6">
        <f t="shared" si="14"/>
        <v>0</v>
      </c>
      <c r="H454" s="6">
        <f t="shared" si="15"/>
        <v>0</v>
      </c>
      <c r="I454" s="14">
        <v>0</v>
      </c>
      <c r="J454" s="7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2.75" customHeight="1" x14ac:dyDescent="0.2">
      <c r="A455" s="13">
        <v>151</v>
      </c>
      <c r="B455" s="5">
        <v>454</v>
      </c>
      <c r="C455" s="5">
        <f>'PR-RAS'!D461</f>
        <v>0</v>
      </c>
      <c r="D455" s="5">
        <f>'PR-RAS'!E461</f>
        <v>0</v>
      </c>
      <c r="E455" s="5">
        <v>0</v>
      </c>
      <c r="F455" s="5">
        <v>0</v>
      </c>
      <c r="G455" s="6">
        <f t="shared" si="14"/>
        <v>0</v>
      </c>
      <c r="H455" s="6">
        <f t="shared" si="15"/>
        <v>0</v>
      </c>
      <c r="I455" s="14">
        <v>0</v>
      </c>
      <c r="J455" s="7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2.75" customHeight="1" x14ac:dyDescent="0.2">
      <c r="A456" s="13">
        <v>151</v>
      </c>
      <c r="B456" s="5">
        <v>455</v>
      </c>
      <c r="C456" s="5">
        <f>'PR-RAS'!D462</f>
        <v>0</v>
      </c>
      <c r="D456" s="5">
        <f>'PR-RAS'!E462</f>
        <v>0</v>
      </c>
      <c r="E456" s="5">
        <v>0</v>
      </c>
      <c r="F456" s="5">
        <v>0</v>
      </c>
      <c r="G456" s="6">
        <f t="shared" si="14"/>
        <v>0</v>
      </c>
      <c r="H456" s="6">
        <f t="shared" si="15"/>
        <v>0</v>
      </c>
      <c r="I456" s="14">
        <v>0</v>
      </c>
      <c r="J456" s="7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2.75" customHeight="1" x14ac:dyDescent="0.2">
      <c r="A457" s="13">
        <v>151</v>
      </c>
      <c r="B457" s="5">
        <v>456</v>
      </c>
      <c r="C457" s="5">
        <f>'PR-RAS'!D463</f>
        <v>0</v>
      </c>
      <c r="D457" s="5">
        <f>'PR-RAS'!E463</f>
        <v>0</v>
      </c>
      <c r="E457" s="5">
        <v>0</v>
      </c>
      <c r="F457" s="5">
        <v>0</v>
      </c>
      <c r="G457" s="6">
        <f t="shared" si="14"/>
        <v>0</v>
      </c>
      <c r="H457" s="6">
        <f t="shared" si="15"/>
        <v>0</v>
      </c>
      <c r="I457" s="14">
        <v>0</v>
      </c>
      <c r="J457" s="7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2.75" customHeight="1" x14ac:dyDescent="0.2">
      <c r="A458" s="13">
        <v>151</v>
      </c>
      <c r="B458" s="5">
        <v>457</v>
      </c>
      <c r="C458" s="5">
        <f>'PR-RAS'!D464</f>
        <v>0</v>
      </c>
      <c r="D458" s="5">
        <f>'PR-RAS'!E464</f>
        <v>0</v>
      </c>
      <c r="E458" s="5">
        <v>0</v>
      </c>
      <c r="F458" s="5">
        <v>0</v>
      </c>
      <c r="G458" s="6">
        <f t="shared" si="14"/>
        <v>0</v>
      </c>
      <c r="H458" s="6">
        <f t="shared" si="15"/>
        <v>0</v>
      </c>
      <c r="I458" s="14">
        <v>0</v>
      </c>
      <c r="J458" s="7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2.75" customHeight="1" x14ac:dyDescent="0.2">
      <c r="A459" s="13">
        <v>151</v>
      </c>
      <c r="B459" s="5">
        <v>458</v>
      </c>
      <c r="C459" s="5">
        <f>'PR-RAS'!D465</f>
        <v>0</v>
      </c>
      <c r="D459" s="5">
        <f>'PR-RAS'!E465</f>
        <v>0</v>
      </c>
      <c r="E459" s="5">
        <v>0</v>
      </c>
      <c r="F459" s="5">
        <v>0</v>
      </c>
      <c r="G459" s="6">
        <f t="shared" si="14"/>
        <v>0</v>
      </c>
      <c r="H459" s="6">
        <f t="shared" si="15"/>
        <v>0</v>
      </c>
      <c r="I459" s="14">
        <v>0</v>
      </c>
      <c r="J459" s="7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2.75" customHeight="1" x14ac:dyDescent="0.2">
      <c r="A460" s="13">
        <v>151</v>
      </c>
      <c r="B460" s="5">
        <v>459</v>
      </c>
      <c r="C460" s="5">
        <f>'PR-RAS'!D466</f>
        <v>0</v>
      </c>
      <c r="D460" s="5">
        <f>'PR-RAS'!E466</f>
        <v>0</v>
      </c>
      <c r="E460" s="5">
        <v>0</v>
      </c>
      <c r="F460" s="5">
        <v>0</v>
      </c>
      <c r="G460" s="6">
        <f t="shared" si="14"/>
        <v>0</v>
      </c>
      <c r="H460" s="6">
        <f t="shared" si="15"/>
        <v>0</v>
      </c>
      <c r="I460" s="14">
        <v>0</v>
      </c>
      <c r="J460" s="7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2.75" customHeight="1" x14ac:dyDescent="0.2">
      <c r="A461" s="13">
        <v>151</v>
      </c>
      <c r="B461" s="5">
        <v>460</v>
      </c>
      <c r="C461" s="5">
        <f>'PR-RAS'!D467</f>
        <v>0</v>
      </c>
      <c r="D461" s="5">
        <f>'PR-RAS'!E467</f>
        <v>0</v>
      </c>
      <c r="E461" s="5">
        <v>0</v>
      </c>
      <c r="F461" s="5">
        <v>0</v>
      </c>
      <c r="G461" s="6">
        <f t="shared" si="14"/>
        <v>0</v>
      </c>
      <c r="H461" s="6">
        <f t="shared" si="15"/>
        <v>0</v>
      </c>
      <c r="I461" s="14">
        <v>0</v>
      </c>
      <c r="J461" s="7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2.75" customHeight="1" x14ac:dyDescent="0.2">
      <c r="A462" s="13">
        <v>151</v>
      </c>
      <c r="B462" s="5">
        <v>461</v>
      </c>
      <c r="C462" s="5">
        <f>'PR-RAS'!D468</f>
        <v>0</v>
      </c>
      <c r="D462" s="5">
        <f>'PR-RAS'!E468</f>
        <v>0</v>
      </c>
      <c r="E462" s="5">
        <v>0</v>
      </c>
      <c r="F462" s="5">
        <v>0</v>
      </c>
      <c r="G462" s="6">
        <f t="shared" si="14"/>
        <v>0</v>
      </c>
      <c r="H462" s="6">
        <f t="shared" si="15"/>
        <v>0</v>
      </c>
      <c r="I462" s="14">
        <v>0</v>
      </c>
      <c r="J462" s="7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2.75" customHeight="1" x14ac:dyDescent="0.2">
      <c r="A463" s="13">
        <v>151</v>
      </c>
      <c r="B463" s="5">
        <v>462</v>
      </c>
      <c r="C463" s="5">
        <f>'PR-RAS'!D469</f>
        <v>0</v>
      </c>
      <c r="D463" s="5">
        <f>'PR-RAS'!E469</f>
        <v>0</v>
      </c>
      <c r="E463" s="5">
        <v>0</v>
      </c>
      <c r="F463" s="5">
        <v>0</v>
      </c>
      <c r="G463" s="6">
        <f t="shared" si="14"/>
        <v>0</v>
      </c>
      <c r="H463" s="6">
        <f t="shared" si="15"/>
        <v>0</v>
      </c>
      <c r="I463" s="14">
        <v>0</v>
      </c>
      <c r="J463" s="7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2.75" customHeight="1" x14ac:dyDescent="0.2">
      <c r="A464" s="13">
        <v>151</v>
      </c>
      <c r="B464" s="5">
        <v>463</v>
      </c>
      <c r="C464" s="5">
        <f>'PR-RAS'!D470</f>
        <v>0</v>
      </c>
      <c r="D464" s="5">
        <f>'PR-RAS'!E470</f>
        <v>0</v>
      </c>
      <c r="E464" s="5">
        <v>0</v>
      </c>
      <c r="F464" s="5">
        <v>0</v>
      </c>
      <c r="G464" s="6">
        <f t="shared" si="14"/>
        <v>0</v>
      </c>
      <c r="H464" s="6">
        <f t="shared" si="15"/>
        <v>0</v>
      </c>
      <c r="I464" s="14">
        <v>0</v>
      </c>
      <c r="J464" s="7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2.75" customHeight="1" x14ac:dyDescent="0.2">
      <c r="A465" s="13">
        <v>151</v>
      </c>
      <c r="B465" s="5">
        <v>464</v>
      </c>
      <c r="C465" s="5">
        <f>'PR-RAS'!D471</f>
        <v>0</v>
      </c>
      <c r="D465" s="5">
        <f>'PR-RAS'!E471</f>
        <v>0</v>
      </c>
      <c r="E465" s="5">
        <v>0</v>
      </c>
      <c r="F465" s="5">
        <v>0</v>
      </c>
      <c r="G465" s="6">
        <f t="shared" si="14"/>
        <v>0</v>
      </c>
      <c r="H465" s="6">
        <f t="shared" si="15"/>
        <v>0</v>
      </c>
      <c r="I465" s="14">
        <v>0</v>
      </c>
      <c r="J465" s="7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2.75" customHeight="1" x14ac:dyDescent="0.2">
      <c r="A466" s="13">
        <v>151</v>
      </c>
      <c r="B466" s="5">
        <v>465</v>
      </c>
      <c r="C466" s="5">
        <f>'PR-RAS'!D472</f>
        <v>0</v>
      </c>
      <c r="D466" s="5">
        <f>'PR-RAS'!E472</f>
        <v>0</v>
      </c>
      <c r="E466" s="5">
        <v>0</v>
      </c>
      <c r="F466" s="5">
        <v>0</v>
      </c>
      <c r="G466" s="6">
        <f t="shared" si="14"/>
        <v>0</v>
      </c>
      <c r="H466" s="6">
        <f t="shared" si="15"/>
        <v>0</v>
      </c>
      <c r="I466" s="14">
        <v>0</v>
      </c>
      <c r="J466" s="7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2.75" customHeight="1" x14ac:dyDescent="0.2">
      <c r="A467" s="13">
        <v>151</v>
      </c>
      <c r="B467" s="5">
        <v>466</v>
      </c>
      <c r="C467" s="5">
        <f>'PR-RAS'!D473</f>
        <v>0</v>
      </c>
      <c r="D467" s="5">
        <f>'PR-RAS'!E473</f>
        <v>0</v>
      </c>
      <c r="E467" s="5">
        <v>0</v>
      </c>
      <c r="F467" s="5">
        <v>0</v>
      </c>
      <c r="G467" s="6">
        <f t="shared" si="14"/>
        <v>0</v>
      </c>
      <c r="H467" s="6">
        <f t="shared" si="15"/>
        <v>0</v>
      </c>
      <c r="I467" s="14">
        <v>0</v>
      </c>
      <c r="J467" s="7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2.75" customHeight="1" x14ac:dyDescent="0.2">
      <c r="A468" s="13">
        <v>151</v>
      </c>
      <c r="B468" s="5">
        <v>467</v>
      </c>
      <c r="C468" s="5">
        <f>'PR-RAS'!D474</f>
        <v>0</v>
      </c>
      <c r="D468" s="5">
        <f>'PR-RAS'!E474</f>
        <v>0</v>
      </c>
      <c r="E468" s="5">
        <v>0</v>
      </c>
      <c r="F468" s="5">
        <v>0</v>
      </c>
      <c r="G468" s="6">
        <f t="shared" si="14"/>
        <v>0</v>
      </c>
      <c r="H468" s="6">
        <f t="shared" si="15"/>
        <v>0</v>
      </c>
      <c r="I468" s="14">
        <v>0</v>
      </c>
      <c r="J468" s="7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2.75" customHeight="1" x14ac:dyDescent="0.2">
      <c r="A469" s="13">
        <v>151</v>
      </c>
      <c r="B469" s="5">
        <v>468</v>
      </c>
      <c r="C469" s="5">
        <f>'PR-RAS'!D475</f>
        <v>0</v>
      </c>
      <c r="D469" s="5">
        <f>'PR-RAS'!E475</f>
        <v>0</v>
      </c>
      <c r="E469" s="5">
        <v>0</v>
      </c>
      <c r="F469" s="5">
        <v>0</v>
      </c>
      <c r="G469" s="6">
        <f t="shared" si="14"/>
        <v>0</v>
      </c>
      <c r="H469" s="6">
        <f t="shared" si="15"/>
        <v>0</v>
      </c>
      <c r="I469" s="14">
        <v>0</v>
      </c>
      <c r="J469" s="7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2.75" customHeight="1" x14ac:dyDescent="0.2">
      <c r="A470" s="13">
        <v>151</v>
      </c>
      <c r="B470" s="5">
        <v>469</v>
      </c>
      <c r="C470" s="5">
        <f>'PR-RAS'!D476</f>
        <v>0</v>
      </c>
      <c r="D470" s="5">
        <f>'PR-RAS'!E476</f>
        <v>0</v>
      </c>
      <c r="E470" s="5">
        <v>0</v>
      </c>
      <c r="F470" s="5">
        <v>0</v>
      </c>
      <c r="G470" s="6">
        <f t="shared" si="14"/>
        <v>0</v>
      </c>
      <c r="H470" s="6">
        <f t="shared" si="15"/>
        <v>0</v>
      </c>
      <c r="I470" s="14">
        <v>0</v>
      </c>
      <c r="J470" s="7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2.75" customHeight="1" x14ac:dyDescent="0.2">
      <c r="A471" s="13">
        <v>151</v>
      </c>
      <c r="B471" s="5">
        <v>470</v>
      </c>
      <c r="C471" s="5">
        <f>'PR-RAS'!D477</f>
        <v>0</v>
      </c>
      <c r="D471" s="5">
        <f>'PR-RAS'!E477</f>
        <v>0</v>
      </c>
      <c r="E471" s="5">
        <v>0</v>
      </c>
      <c r="F471" s="5">
        <v>0</v>
      </c>
      <c r="G471" s="6">
        <f t="shared" si="14"/>
        <v>0</v>
      </c>
      <c r="H471" s="6">
        <f t="shared" si="15"/>
        <v>0</v>
      </c>
      <c r="I471" s="14">
        <v>0</v>
      </c>
      <c r="J471" s="7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2.75" customHeight="1" x14ac:dyDescent="0.2">
      <c r="A472" s="13">
        <v>151</v>
      </c>
      <c r="B472" s="5">
        <v>471</v>
      </c>
      <c r="C472" s="5">
        <f>'PR-RAS'!D478</f>
        <v>0</v>
      </c>
      <c r="D472" s="5">
        <f>'PR-RAS'!E478</f>
        <v>0</v>
      </c>
      <c r="E472" s="5">
        <v>0</v>
      </c>
      <c r="F472" s="5">
        <v>0</v>
      </c>
      <c r="G472" s="6">
        <f t="shared" si="14"/>
        <v>0</v>
      </c>
      <c r="H472" s="6">
        <f t="shared" si="15"/>
        <v>0</v>
      </c>
      <c r="I472" s="14">
        <v>0</v>
      </c>
      <c r="J472" s="7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2.75" customHeight="1" x14ac:dyDescent="0.2">
      <c r="A473" s="13">
        <v>151</v>
      </c>
      <c r="B473" s="5">
        <v>472</v>
      </c>
      <c r="C473" s="5">
        <f>'PR-RAS'!D479</f>
        <v>0</v>
      </c>
      <c r="D473" s="5">
        <f>'PR-RAS'!E479</f>
        <v>0</v>
      </c>
      <c r="E473" s="5">
        <v>0</v>
      </c>
      <c r="F473" s="5">
        <v>0</v>
      </c>
      <c r="G473" s="6">
        <f t="shared" si="14"/>
        <v>0</v>
      </c>
      <c r="H473" s="6">
        <f t="shared" si="15"/>
        <v>0</v>
      </c>
      <c r="I473" s="14">
        <v>0</v>
      </c>
      <c r="J473" s="7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2.75" customHeight="1" x14ac:dyDescent="0.2">
      <c r="A474" s="13">
        <v>151</v>
      </c>
      <c r="B474" s="5">
        <v>473</v>
      </c>
      <c r="C474" s="5">
        <f>'PR-RAS'!D480</f>
        <v>0</v>
      </c>
      <c r="D474" s="5">
        <f>'PR-RAS'!E480</f>
        <v>0</v>
      </c>
      <c r="E474" s="5">
        <v>0</v>
      </c>
      <c r="F474" s="5">
        <v>0</v>
      </c>
      <c r="G474" s="6">
        <f t="shared" si="14"/>
        <v>0</v>
      </c>
      <c r="H474" s="6">
        <f t="shared" si="15"/>
        <v>0</v>
      </c>
      <c r="I474" s="14">
        <v>0</v>
      </c>
      <c r="J474" s="7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2.75" customHeight="1" x14ac:dyDescent="0.2">
      <c r="A475" s="13">
        <v>151</v>
      </c>
      <c r="B475" s="5">
        <v>474</v>
      </c>
      <c r="C475" s="5">
        <f>'PR-RAS'!D481</f>
        <v>0</v>
      </c>
      <c r="D475" s="5">
        <f>'PR-RAS'!E481</f>
        <v>0</v>
      </c>
      <c r="E475" s="5">
        <v>0</v>
      </c>
      <c r="F475" s="5">
        <v>0</v>
      </c>
      <c r="G475" s="6">
        <f t="shared" si="14"/>
        <v>0</v>
      </c>
      <c r="H475" s="6">
        <f t="shared" si="15"/>
        <v>0</v>
      </c>
      <c r="I475" s="14">
        <v>0</v>
      </c>
      <c r="J475" s="7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2.75" customHeight="1" x14ac:dyDescent="0.2">
      <c r="A476" s="13">
        <v>151</v>
      </c>
      <c r="B476" s="5">
        <v>475</v>
      </c>
      <c r="C476" s="5">
        <f>'PR-RAS'!D482</f>
        <v>0</v>
      </c>
      <c r="D476" s="5">
        <f>'PR-RAS'!E482</f>
        <v>0</v>
      </c>
      <c r="E476" s="5">
        <v>0</v>
      </c>
      <c r="F476" s="5">
        <v>0</v>
      </c>
      <c r="G476" s="6">
        <f t="shared" si="14"/>
        <v>0</v>
      </c>
      <c r="H476" s="6">
        <f t="shared" si="15"/>
        <v>0</v>
      </c>
      <c r="I476" s="14">
        <v>0</v>
      </c>
      <c r="J476" s="7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2.75" customHeight="1" x14ac:dyDescent="0.2">
      <c r="A477" s="13">
        <v>151</v>
      </c>
      <c r="B477" s="5">
        <v>476</v>
      </c>
      <c r="C477" s="5">
        <f>'PR-RAS'!D483</f>
        <v>0</v>
      </c>
      <c r="D477" s="5">
        <f>'PR-RAS'!E483</f>
        <v>0</v>
      </c>
      <c r="E477" s="5">
        <v>0</v>
      </c>
      <c r="F477" s="5">
        <v>0</v>
      </c>
      <c r="G477" s="6">
        <f t="shared" si="14"/>
        <v>0</v>
      </c>
      <c r="H477" s="6">
        <f t="shared" si="15"/>
        <v>0</v>
      </c>
      <c r="I477" s="14">
        <v>0</v>
      </c>
      <c r="J477" s="7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2.75" customHeight="1" x14ac:dyDescent="0.2">
      <c r="A478" s="13">
        <v>151</v>
      </c>
      <c r="B478" s="5">
        <v>477</v>
      </c>
      <c r="C478" s="5">
        <f>'PR-RAS'!D484</f>
        <v>0</v>
      </c>
      <c r="D478" s="5">
        <f>'PR-RAS'!E484</f>
        <v>0</v>
      </c>
      <c r="E478" s="5">
        <v>0</v>
      </c>
      <c r="F478" s="5">
        <v>0</v>
      </c>
      <c r="G478" s="6">
        <f t="shared" si="14"/>
        <v>0</v>
      </c>
      <c r="H478" s="6">
        <f t="shared" si="15"/>
        <v>0</v>
      </c>
      <c r="I478" s="14">
        <v>0</v>
      </c>
      <c r="J478" s="7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2.75" customHeight="1" x14ac:dyDescent="0.2">
      <c r="A479" s="13">
        <v>151</v>
      </c>
      <c r="B479" s="5">
        <v>478</v>
      </c>
      <c r="C479" s="5">
        <f>'PR-RAS'!D485</f>
        <v>0</v>
      </c>
      <c r="D479" s="5">
        <f>'PR-RAS'!E485</f>
        <v>0</v>
      </c>
      <c r="E479" s="5">
        <v>0</v>
      </c>
      <c r="F479" s="5">
        <v>0</v>
      </c>
      <c r="G479" s="6">
        <f t="shared" si="14"/>
        <v>0</v>
      </c>
      <c r="H479" s="6">
        <f t="shared" si="15"/>
        <v>0</v>
      </c>
      <c r="I479" s="14">
        <v>0</v>
      </c>
      <c r="J479" s="7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2.75" customHeight="1" x14ac:dyDescent="0.2">
      <c r="A480" s="13">
        <v>151</v>
      </c>
      <c r="B480" s="5">
        <v>479</v>
      </c>
      <c r="C480" s="5">
        <f>'PR-RAS'!D486</f>
        <v>0</v>
      </c>
      <c r="D480" s="5">
        <f>'PR-RAS'!E486</f>
        <v>0</v>
      </c>
      <c r="E480" s="5">
        <v>0</v>
      </c>
      <c r="F480" s="5">
        <v>0</v>
      </c>
      <c r="G480" s="6">
        <f t="shared" si="14"/>
        <v>0</v>
      </c>
      <c r="H480" s="6">
        <f t="shared" si="15"/>
        <v>0</v>
      </c>
      <c r="I480" s="14">
        <v>0</v>
      </c>
      <c r="J480" s="7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2.75" customHeight="1" x14ac:dyDescent="0.2">
      <c r="A481" s="13">
        <v>151</v>
      </c>
      <c r="B481" s="5">
        <v>480</v>
      </c>
      <c r="C481" s="5">
        <f>'PR-RAS'!D487</f>
        <v>0</v>
      </c>
      <c r="D481" s="5">
        <f>'PR-RAS'!E487</f>
        <v>0</v>
      </c>
      <c r="E481" s="5">
        <v>0</v>
      </c>
      <c r="F481" s="5">
        <v>0</v>
      </c>
      <c r="G481" s="6">
        <f t="shared" si="14"/>
        <v>0</v>
      </c>
      <c r="H481" s="6">
        <f t="shared" si="15"/>
        <v>0</v>
      </c>
      <c r="I481" s="14">
        <v>0</v>
      </c>
      <c r="J481" s="7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2.75" customHeight="1" x14ac:dyDescent="0.2">
      <c r="A482" s="13">
        <v>151</v>
      </c>
      <c r="B482" s="5">
        <v>481</v>
      </c>
      <c r="C482" s="5">
        <f>'PR-RAS'!D488</f>
        <v>0</v>
      </c>
      <c r="D482" s="5">
        <f>'PR-RAS'!E488</f>
        <v>0</v>
      </c>
      <c r="E482" s="5">
        <v>0</v>
      </c>
      <c r="F482" s="5">
        <v>0</v>
      </c>
      <c r="G482" s="6">
        <f t="shared" si="14"/>
        <v>0</v>
      </c>
      <c r="H482" s="6">
        <f t="shared" si="15"/>
        <v>0</v>
      </c>
      <c r="I482" s="14">
        <v>0</v>
      </c>
      <c r="J482" s="7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2.75" customHeight="1" x14ac:dyDescent="0.2">
      <c r="A483" s="13">
        <v>151</v>
      </c>
      <c r="B483" s="5">
        <v>482</v>
      </c>
      <c r="C483" s="5">
        <f>'PR-RAS'!D489</f>
        <v>0</v>
      </c>
      <c r="D483" s="5">
        <f>'PR-RAS'!E489</f>
        <v>0</v>
      </c>
      <c r="E483" s="5">
        <v>0</v>
      </c>
      <c r="F483" s="5">
        <v>0</v>
      </c>
      <c r="G483" s="6">
        <f t="shared" si="14"/>
        <v>0</v>
      </c>
      <c r="H483" s="6">
        <f t="shared" si="15"/>
        <v>0</v>
      </c>
      <c r="I483" s="14">
        <v>0</v>
      </c>
      <c r="J483" s="7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2.75" customHeight="1" x14ac:dyDescent="0.2">
      <c r="A484" s="13">
        <v>151</v>
      </c>
      <c r="B484" s="5">
        <v>483</v>
      </c>
      <c r="C484" s="5">
        <f>'PR-RAS'!D490</f>
        <v>0</v>
      </c>
      <c r="D484" s="5">
        <f>'PR-RAS'!E490</f>
        <v>0</v>
      </c>
      <c r="E484" s="5">
        <v>0</v>
      </c>
      <c r="F484" s="5">
        <v>0</v>
      </c>
      <c r="G484" s="6">
        <f t="shared" si="14"/>
        <v>0</v>
      </c>
      <c r="H484" s="6">
        <f t="shared" si="15"/>
        <v>0</v>
      </c>
      <c r="I484" s="14">
        <v>0</v>
      </c>
      <c r="J484" s="7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2.75" customHeight="1" x14ac:dyDescent="0.2">
      <c r="A485" s="13">
        <v>151</v>
      </c>
      <c r="B485" s="5">
        <v>484</v>
      </c>
      <c r="C485" s="5">
        <f>'PR-RAS'!D491</f>
        <v>0</v>
      </c>
      <c r="D485" s="5">
        <f>'PR-RAS'!E491</f>
        <v>0</v>
      </c>
      <c r="E485" s="5">
        <v>0</v>
      </c>
      <c r="F485" s="5">
        <v>0</v>
      </c>
      <c r="G485" s="6">
        <f t="shared" si="14"/>
        <v>0</v>
      </c>
      <c r="H485" s="6">
        <f t="shared" si="15"/>
        <v>0</v>
      </c>
      <c r="I485" s="14">
        <v>0</v>
      </c>
      <c r="J485" s="7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2.75" customHeight="1" x14ac:dyDescent="0.2">
      <c r="A486" s="13">
        <v>151</v>
      </c>
      <c r="B486" s="5">
        <v>485</v>
      </c>
      <c r="C486" s="5">
        <f>'PR-RAS'!D492</f>
        <v>0</v>
      </c>
      <c r="D486" s="5">
        <f>'PR-RAS'!E492</f>
        <v>0</v>
      </c>
      <c r="E486" s="5">
        <v>0</v>
      </c>
      <c r="F486" s="5">
        <v>0</v>
      </c>
      <c r="G486" s="6">
        <f t="shared" si="14"/>
        <v>0</v>
      </c>
      <c r="H486" s="6">
        <f t="shared" si="15"/>
        <v>0</v>
      </c>
      <c r="I486" s="14">
        <v>0</v>
      </c>
      <c r="J486" s="7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2.75" customHeight="1" x14ac:dyDescent="0.2">
      <c r="A487" s="13">
        <v>151</v>
      </c>
      <c r="B487" s="5">
        <v>486</v>
      </c>
      <c r="C487" s="5">
        <f>'PR-RAS'!D493</f>
        <v>0</v>
      </c>
      <c r="D487" s="5">
        <f>'PR-RAS'!E493</f>
        <v>0</v>
      </c>
      <c r="E487" s="5">
        <v>0</v>
      </c>
      <c r="F487" s="5">
        <v>0</v>
      </c>
      <c r="G487" s="6">
        <f t="shared" si="14"/>
        <v>0</v>
      </c>
      <c r="H487" s="6">
        <f t="shared" si="15"/>
        <v>0</v>
      </c>
      <c r="I487" s="14">
        <v>0</v>
      </c>
      <c r="J487" s="7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2.75" customHeight="1" x14ac:dyDescent="0.2">
      <c r="A488" s="13">
        <v>151</v>
      </c>
      <c r="B488" s="5">
        <v>487</v>
      </c>
      <c r="C488" s="5">
        <f>'PR-RAS'!D494</f>
        <v>0</v>
      </c>
      <c r="D488" s="5">
        <f>'PR-RAS'!E494</f>
        <v>0</v>
      </c>
      <c r="E488" s="5">
        <v>0</v>
      </c>
      <c r="F488" s="5">
        <v>0</v>
      </c>
      <c r="G488" s="6">
        <f t="shared" si="14"/>
        <v>0</v>
      </c>
      <c r="H488" s="6">
        <f t="shared" si="15"/>
        <v>0</v>
      </c>
      <c r="I488" s="14">
        <v>0</v>
      </c>
      <c r="J488" s="7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2.75" customHeight="1" x14ac:dyDescent="0.2">
      <c r="A489" s="13">
        <v>151</v>
      </c>
      <c r="B489" s="5">
        <v>488</v>
      </c>
      <c r="C489" s="5">
        <f>'PR-RAS'!D495</f>
        <v>0</v>
      </c>
      <c r="D489" s="5">
        <f>'PR-RAS'!E495</f>
        <v>0</v>
      </c>
      <c r="E489" s="5">
        <v>0</v>
      </c>
      <c r="F489" s="5">
        <v>0</v>
      </c>
      <c r="G489" s="6">
        <f t="shared" si="14"/>
        <v>0</v>
      </c>
      <c r="H489" s="6">
        <f t="shared" si="15"/>
        <v>0</v>
      </c>
      <c r="I489" s="14">
        <v>0</v>
      </c>
      <c r="J489" s="7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2.75" customHeight="1" x14ac:dyDescent="0.2">
      <c r="A490" s="13">
        <v>151</v>
      </c>
      <c r="B490" s="5">
        <v>489</v>
      </c>
      <c r="C490" s="5">
        <f>'PR-RAS'!D496</f>
        <v>0</v>
      </c>
      <c r="D490" s="5">
        <f>'PR-RAS'!E496</f>
        <v>0</v>
      </c>
      <c r="E490" s="5">
        <v>0</v>
      </c>
      <c r="F490" s="5">
        <v>0</v>
      </c>
      <c r="G490" s="6">
        <f t="shared" si="14"/>
        <v>0</v>
      </c>
      <c r="H490" s="6">
        <f t="shared" si="15"/>
        <v>0</v>
      </c>
      <c r="I490" s="14">
        <v>0</v>
      </c>
      <c r="J490" s="7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2.75" customHeight="1" x14ac:dyDescent="0.2">
      <c r="A491" s="13">
        <v>151</v>
      </c>
      <c r="B491" s="5">
        <v>490</v>
      </c>
      <c r="C491" s="5">
        <f>'PR-RAS'!D497</f>
        <v>0</v>
      </c>
      <c r="D491" s="5">
        <f>'PR-RAS'!E497</f>
        <v>0</v>
      </c>
      <c r="E491" s="5">
        <v>0</v>
      </c>
      <c r="F491" s="5">
        <v>0</v>
      </c>
      <c r="G491" s="6">
        <f t="shared" si="14"/>
        <v>0</v>
      </c>
      <c r="H491" s="6">
        <f t="shared" si="15"/>
        <v>0</v>
      </c>
      <c r="I491" s="14">
        <v>0</v>
      </c>
      <c r="J491" s="7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2.75" customHeight="1" x14ac:dyDescent="0.2">
      <c r="A492" s="13">
        <v>151</v>
      </c>
      <c r="B492" s="5">
        <v>491</v>
      </c>
      <c r="C492" s="5">
        <f>'PR-RAS'!D498</f>
        <v>0</v>
      </c>
      <c r="D492" s="5">
        <f>'PR-RAS'!E498</f>
        <v>0</v>
      </c>
      <c r="E492" s="5">
        <v>0</v>
      </c>
      <c r="F492" s="5">
        <v>0</v>
      </c>
      <c r="G492" s="6">
        <f t="shared" si="14"/>
        <v>0</v>
      </c>
      <c r="H492" s="6">
        <f t="shared" si="15"/>
        <v>0</v>
      </c>
      <c r="I492" s="14">
        <v>0</v>
      </c>
      <c r="J492" s="7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2.75" customHeight="1" x14ac:dyDescent="0.2">
      <c r="A493" s="13">
        <v>151</v>
      </c>
      <c r="B493" s="5">
        <v>492</v>
      </c>
      <c r="C493" s="5">
        <f>'PR-RAS'!D499</f>
        <v>0</v>
      </c>
      <c r="D493" s="5">
        <f>'PR-RAS'!E499</f>
        <v>0</v>
      </c>
      <c r="E493" s="5">
        <v>0</v>
      </c>
      <c r="F493" s="5">
        <v>0</v>
      </c>
      <c r="G493" s="6">
        <f t="shared" si="14"/>
        <v>0</v>
      </c>
      <c r="H493" s="6">
        <f t="shared" si="15"/>
        <v>0</v>
      </c>
      <c r="I493" s="14">
        <v>0</v>
      </c>
      <c r="J493" s="7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2.75" customHeight="1" x14ac:dyDescent="0.2">
      <c r="A494" s="13">
        <v>151</v>
      </c>
      <c r="B494" s="5">
        <v>493</v>
      </c>
      <c r="C494" s="5">
        <f>'PR-RAS'!D500</f>
        <v>0</v>
      </c>
      <c r="D494" s="5">
        <f>'PR-RAS'!E500</f>
        <v>0</v>
      </c>
      <c r="E494" s="5">
        <v>0</v>
      </c>
      <c r="F494" s="5">
        <v>0</v>
      </c>
      <c r="G494" s="6">
        <f t="shared" si="14"/>
        <v>0</v>
      </c>
      <c r="H494" s="6">
        <f t="shared" si="15"/>
        <v>0</v>
      </c>
      <c r="I494" s="14">
        <v>0</v>
      </c>
      <c r="J494" s="7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2.75" customHeight="1" x14ac:dyDescent="0.2">
      <c r="A495" s="13">
        <v>151</v>
      </c>
      <c r="B495" s="5">
        <v>494</v>
      </c>
      <c r="C495" s="5">
        <f>'PR-RAS'!D501</f>
        <v>0</v>
      </c>
      <c r="D495" s="5">
        <f>'PR-RAS'!E501</f>
        <v>0</v>
      </c>
      <c r="E495" s="5">
        <v>0</v>
      </c>
      <c r="F495" s="5">
        <v>0</v>
      </c>
      <c r="G495" s="6">
        <f t="shared" si="14"/>
        <v>0</v>
      </c>
      <c r="H495" s="6">
        <f t="shared" si="15"/>
        <v>0</v>
      </c>
      <c r="I495" s="14">
        <v>0</v>
      </c>
      <c r="J495" s="7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2.75" customHeight="1" x14ac:dyDescent="0.2">
      <c r="A496" s="13">
        <v>151</v>
      </c>
      <c r="B496" s="5">
        <v>495</v>
      </c>
      <c r="C496" s="5">
        <f>'PR-RAS'!D502</f>
        <v>0</v>
      </c>
      <c r="D496" s="5">
        <f>'PR-RAS'!E502</f>
        <v>0</v>
      </c>
      <c r="E496" s="5">
        <v>0</v>
      </c>
      <c r="F496" s="5">
        <v>0</v>
      </c>
      <c r="G496" s="6">
        <f t="shared" si="14"/>
        <v>0</v>
      </c>
      <c r="H496" s="6">
        <f t="shared" si="15"/>
        <v>0</v>
      </c>
      <c r="I496" s="14">
        <v>0</v>
      </c>
      <c r="J496" s="7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2.75" customHeight="1" x14ac:dyDescent="0.2">
      <c r="A497" s="13">
        <v>151</v>
      </c>
      <c r="B497" s="5">
        <v>496</v>
      </c>
      <c r="C497" s="5">
        <f>'PR-RAS'!D503</f>
        <v>0</v>
      </c>
      <c r="D497" s="5">
        <f>'PR-RAS'!E503</f>
        <v>0</v>
      </c>
      <c r="E497" s="5">
        <v>0</v>
      </c>
      <c r="F497" s="5">
        <v>0</v>
      </c>
      <c r="G497" s="6">
        <f t="shared" si="14"/>
        <v>0</v>
      </c>
      <c r="H497" s="6">
        <f t="shared" si="15"/>
        <v>0</v>
      </c>
      <c r="I497" s="14">
        <v>0</v>
      </c>
      <c r="J497" s="7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2.75" customHeight="1" x14ac:dyDescent="0.2">
      <c r="A498" s="13">
        <v>151</v>
      </c>
      <c r="B498" s="5">
        <v>497</v>
      </c>
      <c r="C498" s="5">
        <f>'PR-RAS'!D504</f>
        <v>0</v>
      </c>
      <c r="D498" s="5">
        <f>'PR-RAS'!E504</f>
        <v>0</v>
      </c>
      <c r="E498" s="5">
        <v>0</v>
      </c>
      <c r="F498" s="5">
        <v>0</v>
      </c>
      <c r="G498" s="6">
        <f t="shared" si="14"/>
        <v>0</v>
      </c>
      <c r="H498" s="6">
        <f t="shared" si="15"/>
        <v>0</v>
      </c>
      <c r="I498" s="14">
        <v>0</v>
      </c>
      <c r="J498" s="7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2.75" customHeight="1" x14ac:dyDescent="0.2">
      <c r="A499" s="13">
        <v>151</v>
      </c>
      <c r="B499" s="5">
        <v>498</v>
      </c>
      <c r="C499" s="5">
        <f>'PR-RAS'!D505</f>
        <v>0</v>
      </c>
      <c r="D499" s="5">
        <f>'PR-RAS'!E505</f>
        <v>0</v>
      </c>
      <c r="E499" s="5">
        <v>0</v>
      </c>
      <c r="F499" s="5">
        <v>0</v>
      </c>
      <c r="G499" s="6">
        <f t="shared" si="14"/>
        <v>0</v>
      </c>
      <c r="H499" s="6">
        <f t="shared" si="15"/>
        <v>0</v>
      </c>
      <c r="I499" s="14">
        <v>0</v>
      </c>
      <c r="J499" s="7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2.75" customHeight="1" x14ac:dyDescent="0.2">
      <c r="A500" s="13">
        <v>151</v>
      </c>
      <c r="B500" s="5">
        <v>499</v>
      </c>
      <c r="C500" s="5">
        <f>'PR-RAS'!D506</f>
        <v>0</v>
      </c>
      <c r="D500" s="5">
        <f>'PR-RAS'!E506</f>
        <v>0</v>
      </c>
      <c r="E500" s="5">
        <v>0</v>
      </c>
      <c r="F500" s="5">
        <v>0</v>
      </c>
      <c r="G500" s="6">
        <f t="shared" si="14"/>
        <v>0</v>
      </c>
      <c r="H500" s="6">
        <f t="shared" si="15"/>
        <v>0</v>
      </c>
      <c r="I500" s="14">
        <v>0</v>
      </c>
      <c r="J500" s="7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2.75" customHeight="1" x14ac:dyDescent="0.2">
      <c r="A501" s="13">
        <v>151</v>
      </c>
      <c r="B501" s="5">
        <v>500</v>
      </c>
      <c r="C501" s="5">
        <f>'PR-RAS'!D507</f>
        <v>0</v>
      </c>
      <c r="D501" s="5">
        <f>'PR-RAS'!E507</f>
        <v>0</v>
      </c>
      <c r="E501" s="5">
        <v>0</v>
      </c>
      <c r="F501" s="5">
        <v>0</v>
      </c>
      <c r="G501" s="6">
        <f t="shared" si="14"/>
        <v>0</v>
      </c>
      <c r="H501" s="6">
        <f t="shared" si="15"/>
        <v>0</v>
      </c>
      <c r="I501" s="14">
        <v>0</v>
      </c>
      <c r="J501" s="7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2.75" customHeight="1" x14ac:dyDescent="0.2">
      <c r="A502" s="13">
        <v>151</v>
      </c>
      <c r="B502" s="5">
        <v>501</v>
      </c>
      <c r="C502" s="5">
        <f>'PR-RAS'!D508</f>
        <v>0</v>
      </c>
      <c r="D502" s="5">
        <f>'PR-RAS'!E508</f>
        <v>0</v>
      </c>
      <c r="E502" s="5">
        <v>0</v>
      </c>
      <c r="F502" s="5">
        <v>0</v>
      </c>
      <c r="G502" s="6">
        <f t="shared" si="14"/>
        <v>0</v>
      </c>
      <c r="H502" s="6">
        <f t="shared" si="15"/>
        <v>0</v>
      </c>
      <c r="I502" s="14">
        <v>0</v>
      </c>
      <c r="J502" s="7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2.75" customHeight="1" x14ac:dyDescent="0.2">
      <c r="A503" s="13">
        <v>151</v>
      </c>
      <c r="B503" s="5">
        <v>502</v>
      </c>
      <c r="C503" s="5">
        <f>'PR-RAS'!D509</f>
        <v>0</v>
      </c>
      <c r="D503" s="5">
        <f>'PR-RAS'!E509</f>
        <v>0</v>
      </c>
      <c r="E503" s="5">
        <v>0</v>
      </c>
      <c r="F503" s="5">
        <v>0</v>
      </c>
      <c r="G503" s="6">
        <f t="shared" si="14"/>
        <v>0</v>
      </c>
      <c r="H503" s="6">
        <f t="shared" si="15"/>
        <v>0</v>
      </c>
      <c r="I503" s="14">
        <v>0</v>
      </c>
      <c r="J503" s="7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2.75" customHeight="1" x14ac:dyDescent="0.2">
      <c r="A504" s="13">
        <v>151</v>
      </c>
      <c r="B504" s="5">
        <v>503</v>
      </c>
      <c r="C504" s="5">
        <f>'PR-RAS'!D510</f>
        <v>0</v>
      </c>
      <c r="D504" s="5">
        <f>'PR-RAS'!E510</f>
        <v>0</v>
      </c>
      <c r="E504" s="5">
        <v>0</v>
      </c>
      <c r="F504" s="5">
        <v>0</v>
      </c>
      <c r="G504" s="6">
        <f t="shared" si="14"/>
        <v>0</v>
      </c>
      <c r="H504" s="6">
        <f t="shared" si="15"/>
        <v>0</v>
      </c>
      <c r="I504" s="14">
        <v>0</v>
      </c>
      <c r="J504" s="7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2.75" customHeight="1" x14ac:dyDescent="0.2">
      <c r="A505" s="13">
        <v>151</v>
      </c>
      <c r="B505" s="5">
        <v>504</v>
      </c>
      <c r="C505" s="5">
        <f>'PR-RAS'!D511</f>
        <v>0</v>
      </c>
      <c r="D505" s="5">
        <f>'PR-RAS'!E511</f>
        <v>0</v>
      </c>
      <c r="E505" s="5">
        <v>0</v>
      </c>
      <c r="F505" s="5">
        <v>0</v>
      </c>
      <c r="G505" s="6">
        <f t="shared" si="14"/>
        <v>0</v>
      </c>
      <c r="H505" s="6">
        <f t="shared" si="15"/>
        <v>0</v>
      </c>
      <c r="I505" s="14">
        <v>0</v>
      </c>
      <c r="J505" s="7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2.75" customHeight="1" x14ac:dyDescent="0.2">
      <c r="A506" s="13">
        <v>151</v>
      </c>
      <c r="B506" s="5">
        <v>505</v>
      </c>
      <c r="C506" s="5">
        <f>'PR-RAS'!D512</f>
        <v>0</v>
      </c>
      <c r="D506" s="5">
        <f>'PR-RAS'!E512</f>
        <v>0</v>
      </c>
      <c r="E506" s="5">
        <v>0</v>
      </c>
      <c r="F506" s="5">
        <v>0</v>
      </c>
      <c r="G506" s="6">
        <f t="shared" si="14"/>
        <v>0</v>
      </c>
      <c r="H506" s="6">
        <f t="shared" si="15"/>
        <v>0</v>
      </c>
      <c r="I506" s="14">
        <v>0</v>
      </c>
      <c r="J506" s="7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2.75" customHeight="1" x14ac:dyDescent="0.2">
      <c r="A507" s="13">
        <v>151</v>
      </c>
      <c r="B507" s="5">
        <v>506</v>
      </c>
      <c r="C507" s="5">
        <f>'PR-RAS'!D513</f>
        <v>0</v>
      </c>
      <c r="D507" s="5">
        <f>'PR-RAS'!E513</f>
        <v>0</v>
      </c>
      <c r="E507" s="5">
        <v>0</v>
      </c>
      <c r="F507" s="5">
        <v>0</v>
      </c>
      <c r="G507" s="6">
        <f t="shared" si="14"/>
        <v>0</v>
      </c>
      <c r="H507" s="6">
        <f t="shared" si="15"/>
        <v>0</v>
      </c>
      <c r="I507" s="14">
        <v>0</v>
      </c>
      <c r="J507" s="7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2.75" customHeight="1" x14ac:dyDescent="0.2">
      <c r="A508" s="13">
        <v>151</v>
      </c>
      <c r="B508" s="5">
        <v>507</v>
      </c>
      <c r="C508" s="5">
        <f>'PR-RAS'!D514</f>
        <v>0</v>
      </c>
      <c r="D508" s="5">
        <f>'PR-RAS'!E514</f>
        <v>0</v>
      </c>
      <c r="E508" s="5">
        <v>0</v>
      </c>
      <c r="F508" s="5">
        <v>0</v>
      </c>
      <c r="G508" s="6">
        <f t="shared" si="14"/>
        <v>0</v>
      </c>
      <c r="H508" s="6">
        <f t="shared" si="15"/>
        <v>0</v>
      </c>
      <c r="I508" s="14">
        <v>0</v>
      </c>
      <c r="J508" s="7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2.75" customHeight="1" x14ac:dyDescent="0.2">
      <c r="A509" s="13">
        <v>151</v>
      </c>
      <c r="B509" s="5">
        <v>508</v>
      </c>
      <c r="C509" s="5">
        <f>'PR-RAS'!D515</f>
        <v>0</v>
      </c>
      <c r="D509" s="5">
        <f>'PR-RAS'!E515</f>
        <v>0</v>
      </c>
      <c r="E509" s="5">
        <v>0</v>
      </c>
      <c r="F509" s="5">
        <v>0</v>
      </c>
      <c r="G509" s="6">
        <f t="shared" si="14"/>
        <v>0</v>
      </c>
      <c r="H509" s="6">
        <f t="shared" si="15"/>
        <v>0</v>
      </c>
      <c r="I509" s="14">
        <v>0</v>
      </c>
      <c r="J509" s="7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2.75" customHeight="1" x14ac:dyDescent="0.2">
      <c r="A510" s="13">
        <v>151</v>
      </c>
      <c r="B510" s="5">
        <v>509</v>
      </c>
      <c r="C510" s="5">
        <f>'PR-RAS'!D516</f>
        <v>0</v>
      </c>
      <c r="D510" s="5">
        <f>'PR-RAS'!E516</f>
        <v>0</v>
      </c>
      <c r="E510" s="5">
        <v>0</v>
      </c>
      <c r="F510" s="5">
        <v>0</v>
      </c>
      <c r="G510" s="6">
        <f t="shared" si="14"/>
        <v>0</v>
      </c>
      <c r="H510" s="6">
        <f t="shared" si="15"/>
        <v>0</v>
      </c>
      <c r="I510" s="14">
        <v>0</v>
      </c>
      <c r="J510" s="7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2.75" customHeight="1" x14ac:dyDescent="0.2">
      <c r="A511" s="13">
        <v>151</v>
      </c>
      <c r="B511" s="5">
        <v>510</v>
      </c>
      <c r="C511" s="5">
        <f>'PR-RAS'!D517</f>
        <v>0</v>
      </c>
      <c r="D511" s="5">
        <f>'PR-RAS'!E517</f>
        <v>0</v>
      </c>
      <c r="E511" s="5">
        <v>0</v>
      </c>
      <c r="F511" s="5">
        <v>0</v>
      </c>
      <c r="G511" s="6">
        <f t="shared" si="14"/>
        <v>0</v>
      </c>
      <c r="H511" s="6">
        <f t="shared" si="15"/>
        <v>0</v>
      </c>
      <c r="I511" s="14">
        <v>0</v>
      </c>
      <c r="J511" s="7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2.75" customHeight="1" x14ac:dyDescent="0.2">
      <c r="A512" s="13">
        <v>151</v>
      </c>
      <c r="B512" s="5">
        <v>511</v>
      </c>
      <c r="C512" s="5">
        <f>'PR-RAS'!D518</f>
        <v>0</v>
      </c>
      <c r="D512" s="5">
        <f>'PR-RAS'!E518</f>
        <v>0</v>
      </c>
      <c r="E512" s="5">
        <v>0</v>
      </c>
      <c r="F512" s="5">
        <v>0</v>
      </c>
      <c r="G512" s="6">
        <f t="shared" si="14"/>
        <v>0</v>
      </c>
      <c r="H512" s="6">
        <f t="shared" si="15"/>
        <v>0</v>
      </c>
      <c r="I512" s="14">
        <v>0</v>
      </c>
      <c r="J512" s="7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2.75" customHeight="1" x14ac:dyDescent="0.2">
      <c r="A513" s="13">
        <v>151</v>
      </c>
      <c r="B513" s="5">
        <v>512</v>
      </c>
      <c r="C513" s="5">
        <f>'PR-RAS'!D519</f>
        <v>0</v>
      </c>
      <c r="D513" s="5">
        <f>'PR-RAS'!E519</f>
        <v>0</v>
      </c>
      <c r="E513" s="5">
        <v>0</v>
      </c>
      <c r="F513" s="5">
        <v>0</v>
      </c>
      <c r="G513" s="6">
        <f t="shared" si="14"/>
        <v>0</v>
      </c>
      <c r="H513" s="6">
        <f t="shared" si="15"/>
        <v>0</v>
      </c>
      <c r="I513" s="14">
        <v>0</v>
      </c>
      <c r="J513" s="7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2.75" customHeight="1" x14ac:dyDescent="0.2">
      <c r="A514" s="13">
        <v>151</v>
      </c>
      <c r="B514" s="5">
        <v>513</v>
      </c>
      <c r="C514" s="5">
        <f>'PR-RAS'!D520</f>
        <v>0</v>
      </c>
      <c r="D514" s="5">
        <f>'PR-RAS'!E520</f>
        <v>0</v>
      </c>
      <c r="E514" s="5">
        <v>0</v>
      </c>
      <c r="F514" s="5">
        <v>0</v>
      </c>
      <c r="G514" s="6">
        <f t="shared" ref="G514:G577" si="16">(B514/1000)*(C514*1+D514*2)</f>
        <v>0</v>
      </c>
      <c r="H514" s="6">
        <f t="shared" ref="H514:H577" si="17">ABS(C514-ROUND(C514,0))+ABS(D514-ROUND(D514,0))</f>
        <v>0</v>
      </c>
      <c r="I514" s="14">
        <v>0</v>
      </c>
      <c r="J514" s="7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2.75" customHeight="1" x14ac:dyDescent="0.2">
      <c r="A515" s="13">
        <v>151</v>
      </c>
      <c r="B515" s="5">
        <v>514</v>
      </c>
      <c r="C515" s="5">
        <f>'PR-RAS'!D521</f>
        <v>0</v>
      </c>
      <c r="D515" s="5">
        <f>'PR-RAS'!E521</f>
        <v>0</v>
      </c>
      <c r="E515" s="5">
        <v>0</v>
      </c>
      <c r="F515" s="5">
        <v>0</v>
      </c>
      <c r="G515" s="6">
        <f t="shared" si="16"/>
        <v>0</v>
      </c>
      <c r="H515" s="6">
        <f t="shared" si="17"/>
        <v>0</v>
      </c>
      <c r="I515" s="14">
        <v>0</v>
      </c>
      <c r="J515" s="7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2.75" customHeight="1" x14ac:dyDescent="0.2">
      <c r="A516" s="13">
        <v>151</v>
      </c>
      <c r="B516" s="5">
        <v>515</v>
      </c>
      <c r="C516" s="5">
        <f>'PR-RAS'!D522</f>
        <v>0</v>
      </c>
      <c r="D516" s="5">
        <f>'PR-RAS'!E522</f>
        <v>0</v>
      </c>
      <c r="E516" s="5">
        <v>0</v>
      </c>
      <c r="F516" s="5">
        <v>0</v>
      </c>
      <c r="G516" s="6">
        <f t="shared" si="16"/>
        <v>0</v>
      </c>
      <c r="H516" s="6">
        <f t="shared" si="17"/>
        <v>0</v>
      </c>
      <c r="I516" s="14">
        <v>0</v>
      </c>
      <c r="J516" s="7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2.75" customHeight="1" x14ac:dyDescent="0.2">
      <c r="A517" s="13">
        <v>151</v>
      </c>
      <c r="B517" s="5">
        <v>516</v>
      </c>
      <c r="C517" s="5">
        <f>'PR-RAS'!D523</f>
        <v>0</v>
      </c>
      <c r="D517" s="5">
        <f>'PR-RAS'!E523</f>
        <v>0</v>
      </c>
      <c r="E517" s="5">
        <v>0</v>
      </c>
      <c r="F517" s="5">
        <v>0</v>
      </c>
      <c r="G517" s="6">
        <f t="shared" si="16"/>
        <v>0</v>
      </c>
      <c r="H517" s="6">
        <f t="shared" si="17"/>
        <v>0</v>
      </c>
      <c r="I517" s="14">
        <v>0</v>
      </c>
      <c r="J517" s="7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2.75" customHeight="1" x14ac:dyDescent="0.2">
      <c r="A518" s="13">
        <v>151</v>
      </c>
      <c r="B518" s="5">
        <v>517</v>
      </c>
      <c r="C518" s="5">
        <f>'PR-RAS'!D524</f>
        <v>0</v>
      </c>
      <c r="D518" s="5">
        <f>'PR-RAS'!E524</f>
        <v>0</v>
      </c>
      <c r="E518" s="5">
        <v>0</v>
      </c>
      <c r="F518" s="5">
        <v>0</v>
      </c>
      <c r="G518" s="6">
        <f t="shared" si="16"/>
        <v>0</v>
      </c>
      <c r="H518" s="6">
        <f t="shared" si="17"/>
        <v>0</v>
      </c>
      <c r="I518" s="14">
        <v>0</v>
      </c>
      <c r="J518" s="7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2.75" customHeight="1" x14ac:dyDescent="0.2">
      <c r="A519" s="13">
        <v>151</v>
      </c>
      <c r="B519" s="5">
        <v>518</v>
      </c>
      <c r="C519" s="5">
        <f>'PR-RAS'!D525</f>
        <v>0</v>
      </c>
      <c r="D519" s="5">
        <f>'PR-RAS'!E525</f>
        <v>0</v>
      </c>
      <c r="E519" s="5">
        <v>0</v>
      </c>
      <c r="F519" s="5">
        <v>0</v>
      </c>
      <c r="G519" s="6">
        <f t="shared" si="16"/>
        <v>0</v>
      </c>
      <c r="H519" s="6">
        <f t="shared" si="17"/>
        <v>0</v>
      </c>
      <c r="I519" s="14">
        <v>0</v>
      </c>
      <c r="J519" s="7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2.75" customHeight="1" x14ac:dyDescent="0.2">
      <c r="A520" s="13">
        <v>151</v>
      </c>
      <c r="B520" s="5">
        <v>519</v>
      </c>
      <c r="C520" s="5">
        <f>'PR-RAS'!D526</f>
        <v>0</v>
      </c>
      <c r="D520" s="5">
        <f>'PR-RAS'!E526</f>
        <v>0</v>
      </c>
      <c r="E520" s="5">
        <v>0</v>
      </c>
      <c r="F520" s="5">
        <v>0</v>
      </c>
      <c r="G520" s="6">
        <f t="shared" si="16"/>
        <v>0</v>
      </c>
      <c r="H520" s="6">
        <f t="shared" si="17"/>
        <v>0</v>
      </c>
      <c r="I520" s="14">
        <v>0</v>
      </c>
      <c r="J520" s="7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2.75" customHeight="1" x14ac:dyDescent="0.2">
      <c r="A521" s="13">
        <v>151</v>
      </c>
      <c r="B521" s="5">
        <v>520</v>
      </c>
      <c r="C521" s="5">
        <f>'PR-RAS'!D527</f>
        <v>0</v>
      </c>
      <c r="D521" s="5">
        <f>'PR-RAS'!E527</f>
        <v>0</v>
      </c>
      <c r="E521" s="5">
        <v>0</v>
      </c>
      <c r="F521" s="5">
        <v>0</v>
      </c>
      <c r="G521" s="6">
        <f t="shared" si="16"/>
        <v>0</v>
      </c>
      <c r="H521" s="6">
        <f t="shared" si="17"/>
        <v>0</v>
      </c>
      <c r="I521" s="14">
        <v>0</v>
      </c>
      <c r="J521" s="7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2.75" customHeight="1" x14ac:dyDescent="0.2">
      <c r="A522" s="13">
        <v>151</v>
      </c>
      <c r="B522" s="5">
        <v>521</v>
      </c>
      <c r="C522" s="5">
        <f>'PR-RAS'!D528</f>
        <v>0</v>
      </c>
      <c r="D522" s="5">
        <f>'PR-RAS'!E528</f>
        <v>0</v>
      </c>
      <c r="E522" s="5">
        <v>0</v>
      </c>
      <c r="F522" s="5">
        <v>0</v>
      </c>
      <c r="G522" s="6">
        <f t="shared" si="16"/>
        <v>0</v>
      </c>
      <c r="H522" s="6">
        <f t="shared" si="17"/>
        <v>0</v>
      </c>
      <c r="I522" s="14">
        <v>0</v>
      </c>
      <c r="J522" s="7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2.75" customHeight="1" x14ac:dyDescent="0.2">
      <c r="A523" s="13">
        <v>151</v>
      </c>
      <c r="B523" s="5">
        <v>522</v>
      </c>
      <c r="C523" s="5">
        <f>'PR-RAS'!D529</f>
        <v>0</v>
      </c>
      <c r="D523" s="5">
        <f>'PR-RAS'!E529</f>
        <v>0</v>
      </c>
      <c r="E523" s="5">
        <v>0</v>
      </c>
      <c r="F523" s="5">
        <v>0</v>
      </c>
      <c r="G523" s="6">
        <f t="shared" si="16"/>
        <v>0</v>
      </c>
      <c r="H523" s="6">
        <f t="shared" si="17"/>
        <v>0</v>
      </c>
      <c r="I523" s="14">
        <v>0</v>
      </c>
      <c r="J523" s="7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2.75" customHeight="1" x14ac:dyDescent="0.2">
      <c r="A524" s="13">
        <v>151</v>
      </c>
      <c r="B524" s="5">
        <v>523</v>
      </c>
      <c r="C524" s="5">
        <f>'PR-RAS'!D530</f>
        <v>0</v>
      </c>
      <c r="D524" s="5">
        <f>'PR-RAS'!E530</f>
        <v>0</v>
      </c>
      <c r="E524" s="5">
        <v>0</v>
      </c>
      <c r="F524" s="5">
        <v>0</v>
      </c>
      <c r="G524" s="6">
        <f t="shared" si="16"/>
        <v>0</v>
      </c>
      <c r="H524" s="6">
        <f t="shared" si="17"/>
        <v>0</v>
      </c>
      <c r="I524" s="14">
        <v>0</v>
      </c>
      <c r="J524" s="7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2.75" customHeight="1" x14ac:dyDescent="0.2">
      <c r="A525" s="13">
        <v>151</v>
      </c>
      <c r="B525" s="5">
        <v>524</v>
      </c>
      <c r="C525" s="5">
        <f>'PR-RAS'!D531</f>
        <v>0</v>
      </c>
      <c r="D525" s="5">
        <f>'PR-RAS'!E531</f>
        <v>0</v>
      </c>
      <c r="E525" s="5">
        <v>0</v>
      </c>
      <c r="F525" s="5">
        <v>0</v>
      </c>
      <c r="G525" s="6">
        <f t="shared" si="16"/>
        <v>0</v>
      </c>
      <c r="H525" s="6">
        <f t="shared" si="17"/>
        <v>0</v>
      </c>
      <c r="I525" s="14">
        <v>0</v>
      </c>
      <c r="J525" s="7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2.75" customHeight="1" x14ac:dyDescent="0.2">
      <c r="A526" s="13">
        <v>151</v>
      </c>
      <c r="B526" s="5">
        <v>525</v>
      </c>
      <c r="C526" s="5">
        <f>'PR-RAS'!D532</f>
        <v>0</v>
      </c>
      <c r="D526" s="5">
        <f>'PR-RAS'!E532</f>
        <v>0</v>
      </c>
      <c r="E526" s="5">
        <v>0</v>
      </c>
      <c r="F526" s="5">
        <v>0</v>
      </c>
      <c r="G526" s="6">
        <f t="shared" si="16"/>
        <v>0</v>
      </c>
      <c r="H526" s="6">
        <f t="shared" si="17"/>
        <v>0</v>
      </c>
      <c r="I526" s="14">
        <v>0</v>
      </c>
      <c r="J526" s="7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2.75" customHeight="1" x14ac:dyDescent="0.2">
      <c r="A527" s="13">
        <v>151</v>
      </c>
      <c r="B527" s="5">
        <v>526</v>
      </c>
      <c r="C527" s="5">
        <f>'PR-RAS'!D533</f>
        <v>0</v>
      </c>
      <c r="D527" s="5">
        <f>'PR-RAS'!E533</f>
        <v>0</v>
      </c>
      <c r="E527" s="5">
        <v>0</v>
      </c>
      <c r="F527" s="5">
        <v>0</v>
      </c>
      <c r="G527" s="6">
        <f t="shared" si="16"/>
        <v>0</v>
      </c>
      <c r="H527" s="6">
        <f t="shared" si="17"/>
        <v>0</v>
      </c>
      <c r="I527" s="14">
        <v>0</v>
      </c>
      <c r="J527" s="7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2.75" customHeight="1" x14ac:dyDescent="0.2">
      <c r="A528" s="13">
        <v>151</v>
      </c>
      <c r="B528" s="5">
        <v>527</v>
      </c>
      <c r="C528" s="5">
        <f>'PR-RAS'!D534</f>
        <v>0</v>
      </c>
      <c r="D528" s="5">
        <f>'PR-RAS'!E534</f>
        <v>0</v>
      </c>
      <c r="E528" s="5">
        <v>0</v>
      </c>
      <c r="F528" s="5">
        <v>0</v>
      </c>
      <c r="G528" s="6">
        <f t="shared" si="16"/>
        <v>0</v>
      </c>
      <c r="H528" s="6">
        <f t="shared" si="17"/>
        <v>0</v>
      </c>
      <c r="I528" s="14">
        <v>0</v>
      </c>
      <c r="J528" s="7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2.75" customHeight="1" x14ac:dyDescent="0.2">
      <c r="A529" s="13">
        <v>151</v>
      </c>
      <c r="B529" s="5">
        <v>528</v>
      </c>
      <c r="C529" s="5">
        <f>'PR-RAS'!D535</f>
        <v>0</v>
      </c>
      <c r="D529" s="5">
        <f>'PR-RAS'!E535</f>
        <v>0</v>
      </c>
      <c r="E529" s="5">
        <v>0</v>
      </c>
      <c r="F529" s="5">
        <v>0</v>
      </c>
      <c r="G529" s="6">
        <f t="shared" si="16"/>
        <v>0</v>
      </c>
      <c r="H529" s="6">
        <f t="shared" si="17"/>
        <v>0</v>
      </c>
      <c r="I529" s="14">
        <v>0</v>
      </c>
      <c r="J529" s="7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2.75" customHeight="1" x14ac:dyDescent="0.2">
      <c r="A530" s="13">
        <v>151</v>
      </c>
      <c r="B530" s="5">
        <v>529</v>
      </c>
      <c r="C530" s="5">
        <f>'PR-RAS'!D536</f>
        <v>0</v>
      </c>
      <c r="D530" s="5">
        <f>'PR-RAS'!E536</f>
        <v>0</v>
      </c>
      <c r="E530" s="5">
        <v>0</v>
      </c>
      <c r="F530" s="5">
        <v>0</v>
      </c>
      <c r="G530" s="6">
        <f t="shared" si="16"/>
        <v>0</v>
      </c>
      <c r="H530" s="6">
        <f t="shared" si="17"/>
        <v>0</v>
      </c>
      <c r="I530" s="14">
        <v>0</v>
      </c>
      <c r="J530" s="7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2.75" customHeight="1" x14ac:dyDescent="0.2">
      <c r="A531" s="13">
        <v>151</v>
      </c>
      <c r="B531" s="5">
        <v>530</v>
      </c>
      <c r="C531" s="5">
        <f>'PR-RAS'!D537</f>
        <v>0</v>
      </c>
      <c r="D531" s="5">
        <f>'PR-RAS'!E537</f>
        <v>0</v>
      </c>
      <c r="E531" s="5">
        <v>0</v>
      </c>
      <c r="F531" s="5">
        <v>0</v>
      </c>
      <c r="G531" s="6">
        <f t="shared" si="16"/>
        <v>0</v>
      </c>
      <c r="H531" s="6">
        <f t="shared" si="17"/>
        <v>0</v>
      </c>
      <c r="I531" s="14">
        <v>0</v>
      </c>
      <c r="J531" s="7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2.75" customHeight="1" x14ac:dyDescent="0.2">
      <c r="A532" s="13">
        <v>151</v>
      </c>
      <c r="B532" s="5">
        <v>531</v>
      </c>
      <c r="C532" s="5">
        <f>'PR-RAS'!D538</f>
        <v>0</v>
      </c>
      <c r="D532" s="5">
        <f>'PR-RAS'!E538</f>
        <v>0</v>
      </c>
      <c r="E532" s="5">
        <v>0</v>
      </c>
      <c r="F532" s="5">
        <v>0</v>
      </c>
      <c r="G532" s="6">
        <f t="shared" si="16"/>
        <v>0</v>
      </c>
      <c r="H532" s="6">
        <f t="shared" si="17"/>
        <v>0</v>
      </c>
      <c r="I532" s="14">
        <v>0</v>
      </c>
      <c r="J532" s="7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2.75" customHeight="1" x14ac:dyDescent="0.2">
      <c r="A533" s="13">
        <v>151</v>
      </c>
      <c r="B533" s="5">
        <v>532</v>
      </c>
      <c r="C533" s="5">
        <f>'PR-RAS'!D539</f>
        <v>0</v>
      </c>
      <c r="D533" s="5">
        <f>'PR-RAS'!E539</f>
        <v>0</v>
      </c>
      <c r="E533" s="5">
        <v>0</v>
      </c>
      <c r="F533" s="5">
        <v>0</v>
      </c>
      <c r="G533" s="6">
        <f t="shared" si="16"/>
        <v>0</v>
      </c>
      <c r="H533" s="6">
        <f t="shared" si="17"/>
        <v>0</v>
      </c>
      <c r="I533" s="14">
        <v>0</v>
      </c>
      <c r="J533" s="7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2.75" customHeight="1" x14ac:dyDescent="0.2">
      <c r="A534" s="13">
        <v>151</v>
      </c>
      <c r="B534" s="5">
        <v>533</v>
      </c>
      <c r="C534" s="5">
        <f>'PR-RAS'!D540</f>
        <v>0</v>
      </c>
      <c r="D534" s="5">
        <f>'PR-RAS'!E540</f>
        <v>0</v>
      </c>
      <c r="E534" s="5">
        <v>0</v>
      </c>
      <c r="F534" s="5">
        <v>0</v>
      </c>
      <c r="G534" s="6">
        <f t="shared" si="16"/>
        <v>0</v>
      </c>
      <c r="H534" s="6">
        <f t="shared" si="17"/>
        <v>0</v>
      </c>
      <c r="I534" s="14">
        <v>0</v>
      </c>
      <c r="J534" s="7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2.75" customHeight="1" x14ac:dyDescent="0.2">
      <c r="A535" s="13">
        <v>151</v>
      </c>
      <c r="B535" s="5">
        <v>534</v>
      </c>
      <c r="C535" s="5">
        <f>'PR-RAS'!D541</f>
        <v>0</v>
      </c>
      <c r="D535" s="5">
        <f>'PR-RAS'!E541</f>
        <v>0</v>
      </c>
      <c r="E535" s="5">
        <v>0</v>
      </c>
      <c r="F535" s="5">
        <v>0</v>
      </c>
      <c r="G535" s="6">
        <f t="shared" si="16"/>
        <v>0</v>
      </c>
      <c r="H535" s="6">
        <f t="shared" si="17"/>
        <v>0</v>
      </c>
      <c r="I535" s="14">
        <v>0</v>
      </c>
      <c r="J535" s="7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2.75" customHeight="1" x14ac:dyDescent="0.2">
      <c r="A536" s="13">
        <v>151</v>
      </c>
      <c r="B536" s="5">
        <v>535</v>
      </c>
      <c r="C536" s="5">
        <f>'PR-RAS'!D542</f>
        <v>0</v>
      </c>
      <c r="D536" s="5">
        <f>'PR-RAS'!E542</f>
        <v>0</v>
      </c>
      <c r="E536" s="5">
        <v>0</v>
      </c>
      <c r="F536" s="5">
        <v>0</v>
      </c>
      <c r="G536" s="6">
        <f t="shared" si="16"/>
        <v>0</v>
      </c>
      <c r="H536" s="6">
        <f t="shared" si="17"/>
        <v>0</v>
      </c>
      <c r="I536" s="14">
        <v>0</v>
      </c>
      <c r="J536" s="7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2.75" customHeight="1" x14ac:dyDescent="0.2">
      <c r="A537" s="13">
        <v>151</v>
      </c>
      <c r="B537" s="5">
        <v>536</v>
      </c>
      <c r="C537" s="5">
        <f>'PR-RAS'!D543</f>
        <v>0</v>
      </c>
      <c r="D537" s="5">
        <f>'PR-RAS'!E543</f>
        <v>0</v>
      </c>
      <c r="E537" s="5">
        <v>0</v>
      </c>
      <c r="F537" s="5">
        <v>0</v>
      </c>
      <c r="G537" s="6">
        <f t="shared" si="16"/>
        <v>0</v>
      </c>
      <c r="H537" s="6">
        <f t="shared" si="17"/>
        <v>0</v>
      </c>
      <c r="I537" s="14">
        <v>0</v>
      </c>
      <c r="J537" s="7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2.75" customHeight="1" x14ac:dyDescent="0.2">
      <c r="A538" s="13">
        <v>151</v>
      </c>
      <c r="B538" s="5">
        <v>537</v>
      </c>
      <c r="C538" s="5">
        <f>'PR-RAS'!D544</f>
        <v>0</v>
      </c>
      <c r="D538" s="5">
        <f>'PR-RAS'!E544</f>
        <v>0</v>
      </c>
      <c r="E538" s="5">
        <v>0</v>
      </c>
      <c r="F538" s="5">
        <v>0</v>
      </c>
      <c r="G538" s="6">
        <f t="shared" si="16"/>
        <v>0</v>
      </c>
      <c r="H538" s="6">
        <f t="shared" si="17"/>
        <v>0</v>
      </c>
      <c r="I538" s="14">
        <v>0</v>
      </c>
      <c r="J538" s="7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2.75" customHeight="1" x14ac:dyDescent="0.2">
      <c r="A539" s="13">
        <v>151</v>
      </c>
      <c r="B539" s="5">
        <v>538</v>
      </c>
      <c r="C539" s="5">
        <f>'PR-RAS'!D545</f>
        <v>0</v>
      </c>
      <c r="D539" s="5">
        <f>'PR-RAS'!E545</f>
        <v>0</v>
      </c>
      <c r="E539" s="5">
        <v>0</v>
      </c>
      <c r="F539" s="5">
        <v>0</v>
      </c>
      <c r="G539" s="6">
        <f t="shared" si="16"/>
        <v>0</v>
      </c>
      <c r="H539" s="6">
        <f t="shared" si="17"/>
        <v>0</v>
      </c>
      <c r="I539" s="14">
        <v>0</v>
      </c>
      <c r="J539" s="7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2.75" customHeight="1" x14ac:dyDescent="0.2">
      <c r="A540" s="13">
        <v>151</v>
      </c>
      <c r="B540" s="5">
        <v>539</v>
      </c>
      <c r="C540" s="5">
        <f>'PR-RAS'!D546</f>
        <v>0</v>
      </c>
      <c r="D540" s="5">
        <f>'PR-RAS'!E546</f>
        <v>0</v>
      </c>
      <c r="E540" s="5">
        <v>0</v>
      </c>
      <c r="F540" s="5">
        <v>0</v>
      </c>
      <c r="G540" s="6">
        <f t="shared" si="16"/>
        <v>0</v>
      </c>
      <c r="H540" s="6">
        <f t="shared" si="17"/>
        <v>0</v>
      </c>
      <c r="I540" s="14">
        <v>0</v>
      </c>
      <c r="J540" s="7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2.75" customHeight="1" x14ac:dyDescent="0.2">
      <c r="A541" s="13">
        <v>151</v>
      </c>
      <c r="B541" s="5">
        <v>540</v>
      </c>
      <c r="C541" s="5">
        <f>'PR-RAS'!D547</f>
        <v>0</v>
      </c>
      <c r="D541" s="5">
        <f>'PR-RAS'!E547</f>
        <v>0</v>
      </c>
      <c r="E541" s="5">
        <v>0</v>
      </c>
      <c r="F541" s="5">
        <v>0</v>
      </c>
      <c r="G541" s="6">
        <f t="shared" si="16"/>
        <v>0</v>
      </c>
      <c r="H541" s="6">
        <f t="shared" si="17"/>
        <v>0</v>
      </c>
      <c r="I541" s="14">
        <v>0</v>
      </c>
      <c r="J541" s="7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2.75" customHeight="1" x14ac:dyDescent="0.2">
      <c r="A542" s="13">
        <v>151</v>
      </c>
      <c r="B542" s="5">
        <v>541</v>
      </c>
      <c r="C542" s="5">
        <f>'PR-RAS'!D548</f>
        <v>0</v>
      </c>
      <c r="D542" s="5">
        <f>'PR-RAS'!E548</f>
        <v>0</v>
      </c>
      <c r="E542" s="5">
        <v>0</v>
      </c>
      <c r="F542" s="5">
        <v>0</v>
      </c>
      <c r="G542" s="6">
        <f t="shared" si="16"/>
        <v>0</v>
      </c>
      <c r="H542" s="6">
        <f t="shared" si="17"/>
        <v>0</v>
      </c>
      <c r="I542" s="14">
        <v>0</v>
      </c>
      <c r="J542" s="7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2.75" customHeight="1" x14ac:dyDescent="0.2">
      <c r="A543" s="13">
        <v>151</v>
      </c>
      <c r="B543" s="5">
        <v>542</v>
      </c>
      <c r="C543" s="5">
        <f>'PR-RAS'!D549</f>
        <v>0</v>
      </c>
      <c r="D543" s="5">
        <f>'PR-RAS'!E549</f>
        <v>0</v>
      </c>
      <c r="E543" s="5">
        <v>0</v>
      </c>
      <c r="F543" s="5">
        <v>0</v>
      </c>
      <c r="G543" s="6">
        <f t="shared" si="16"/>
        <v>0</v>
      </c>
      <c r="H543" s="6">
        <f t="shared" si="17"/>
        <v>0</v>
      </c>
      <c r="I543" s="14">
        <v>0</v>
      </c>
      <c r="J543" s="7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2.75" customHeight="1" x14ac:dyDescent="0.2">
      <c r="A544" s="13">
        <v>151</v>
      </c>
      <c r="B544" s="5">
        <v>543</v>
      </c>
      <c r="C544" s="5">
        <f>'PR-RAS'!D550</f>
        <v>0</v>
      </c>
      <c r="D544" s="5">
        <f>'PR-RAS'!E550</f>
        <v>0</v>
      </c>
      <c r="E544" s="5">
        <v>0</v>
      </c>
      <c r="F544" s="5">
        <v>0</v>
      </c>
      <c r="G544" s="6">
        <f t="shared" si="16"/>
        <v>0</v>
      </c>
      <c r="H544" s="6">
        <f t="shared" si="17"/>
        <v>0</v>
      </c>
      <c r="I544" s="14">
        <v>0</v>
      </c>
      <c r="J544" s="7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2.75" customHeight="1" x14ac:dyDescent="0.2">
      <c r="A545" s="13">
        <v>151</v>
      </c>
      <c r="B545" s="5">
        <v>544</v>
      </c>
      <c r="C545" s="5">
        <f>'PR-RAS'!D551</f>
        <v>0</v>
      </c>
      <c r="D545" s="5">
        <f>'PR-RAS'!E551</f>
        <v>0</v>
      </c>
      <c r="E545" s="5">
        <v>0</v>
      </c>
      <c r="F545" s="5">
        <v>0</v>
      </c>
      <c r="G545" s="6">
        <f t="shared" si="16"/>
        <v>0</v>
      </c>
      <c r="H545" s="6">
        <f t="shared" si="17"/>
        <v>0</v>
      </c>
      <c r="I545" s="14">
        <v>0</v>
      </c>
      <c r="J545" s="7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2.75" customHeight="1" x14ac:dyDescent="0.2">
      <c r="A546" s="13">
        <v>151</v>
      </c>
      <c r="B546" s="5">
        <v>545</v>
      </c>
      <c r="C546" s="5">
        <f>'PR-RAS'!D552</f>
        <v>0</v>
      </c>
      <c r="D546" s="5">
        <f>'PR-RAS'!E552</f>
        <v>0</v>
      </c>
      <c r="E546" s="5">
        <v>0</v>
      </c>
      <c r="F546" s="5">
        <v>0</v>
      </c>
      <c r="G546" s="6">
        <f t="shared" si="16"/>
        <v>0</v>
      </c>
      <c r="H546" s="6">
        <f t="shared" si="17"/>
        <v>0</v>
      </c>
      <c r="I546" s="14">
        <v>0</v>
      </c>
      <c r="J546" s="7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2.75" customHeight="1" x14ac:dyDescent="0.2">
      <c r="A547" s="13">
        <v>151</v>
      </c>
      <c r="B547" s="5">
        <v>546</v>
      </c>
      <c r="C547" s="5">
        <f>'PR-RAS'!D553</f>
        <v>0</v>
      </c>
      <c r="D547" s="5">
        <f>'PR-RAS'!E553</f>
        <v>0</v>
      </c>
      <c r="E547" s="5">
        <v>0</v>
      </c>
      <c r="F547" s="5">
        <v>0</v>
      </c>
      <c r="G547" s="6">
        <f t="shared" si="16"/>
        <v>0</v>
      </c>
      <c r="H547" s="6">
        <f t="shared" si="17"/>
        <v>0</v>
      </c>
      <c r="I547" s="14">
        <v>0</v>
      </c>
      <c r="J547" s="7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2.75" customHeight="1" x14ac:dyDescent="0.2">
      <c r="A548" s="13">
        <v>151</v>
      </c>
      <c r="B548" s="5">
        <v>547</v>
      </c>
      <c r="C548" s="5">
        <f>'PR-RAS'!D554</f>
        <v>0</v>
      </c>
      <c r="D548" s="5">
        <f>'PR-RAS'!E554</f>
        <v>0</v>
      </c>
      <c r="E548" s="5">
        <v>0</v>
      </c>
      <c r="F548" s="5">
        <v>0</v>
      </c>
      <c r="G548" s="6">
        <f t="shared" si="16"/>
        <v>0</v>
      </c>
      <c r="H548" s="6">
        <f t="shared" si="17"/>
        <v>0</v>
      </c>
      <c r="I548" s="14">
        <v>0</v>
      </c>
      <c r="J548" s="7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2.75" customHeight="1" x14ac:dyDescent="0.2">
      <c r="A549" s="13">
        <v>151</v>
      </c>
      <c r="B549" s="5">
        <v>548</v>
      </c>
      <c r="C549" s="5">
        <f>'PR-RAS'!D555</f>
        <v>0</v>
      </c>
      <c r="D549" s="5">
        <f>'PR-RAS'!E555</f>
        <v>0</v>
      </c>
      <c r="E549" s="5">
        <v>0</v>
      </c>
      <c r="F549" s="5">
        <v>0</v>
      </c>
      <c r="G549" s="6">
        <f t="shared" si="16"/>
        <v>0</v>
      </c>
      <c r="H549" s="6">
        <f t="shared" si="17"/>
        <v>0</v>
      </c>
      <c r="I549" s="14">
        <v>0</v>
      </c>
      <c r="J549" s="7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2.75" customHeight="1" x14ac:dyDescent="0.2">
      <c r="A550" s="13">
        <v>151</v>
      </c>
      <c r="B550" s="5">
        <v>549</v>
      </c>
      <c r="C550" s="5">
        <f>'PR-RAS'!D556</f>
        <v>0</v>
      </c>
      <c r="D550" s="5">
        <f>'PR-RAS'!E556</f>
        <v>0</v>
      </c>
      <c r="E550" s="5">
        <v>0</v>
      </c>
      <c r="F550" s="5">
        <v>0</v>
      </c>
      <c r="G550" s="6">
        <f t="shared" si="16"/>
        <v>0</v>
      </c>
      <c r="H550" s="6">
        <f t="shared" si="17"/>
        <v>0</v>
      </c>
      <c r="I550" s="14">
        <v>0</v>
      </c>
      <c r="J550" s="7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2.75" customHeight="1" x14ac:dyDescent="0.2">
      <c r="A551" s="13">
        <v>151</v>
      </c>
      <c r="B551" s="5">
        <v>550</v>
      </c>
      <c r="C551" s="5">
        <f>'PR-RAS'!D557</f>
        <v>0</v>
      </c>
      <c r="D551" s="5">
        <f>'PR-RAS'!E557</f>
        <v>0</v>
      </c>
      <c r="E551" s="5">
        <v>0</v>
      </c>
      <c r="F551" s="5">
        <v>0</v>
      </c>
      <c r="G551" s="6">
        <f t="shared" si="16"/>
        <v>0</v>
      </c>
      <c r="H551" s="6">
        <f t="shared" si="17"/>
        <v>0</v>
      </c>
      <c r="I551" s="14">
        <v>0</v>
      </c>
      <c r="J551" s="7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2.75" customHeight="1" x14ac:dyDescent="0.2">
      <c r="A552" s="13">
        <v>151</v>
      </c>
      <c r="B552" s="5">
        <v>551</v>
      </c>
      <c r="C552" s="5">
        <f>'PR-RAS'!D558</f>
        <v>0</v>
      </c>
      <c r="D552" s="5">
        <f>'PR-RAS'!E558</f>
        <v>0</v>
      </c>
      <c r="E552" s="5">
        <v>0</v>
      </c>
      <c r="F552" s="5">
        <v>0</v>
      </c>
      <c r="G552" s="6">
        <f t="shared" si="16"/>
        <v>0</v>
      </c>
      <c r="H552" s="6">
        <f t="shared" si="17"/>
        <v>0</v>
      </c>
      <c r="I552" s="14">
        <v>0</v>
      </c>
      <c r="J552" s="7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2.75" customHeight="1" x14ac:dyDescent="0.2">
      <c r="A553" s="13">
        <v>151</v>
      </c>
      <c r="B553" s="5">
        <v>552</v>
      </c>
      <c r="C553" s="5">
        <f>'PR-RAS'!D559</f>
        <v>0</v>
      </c>
      <c r="D553" s="5">
        <f>'PR-RAS'!E559</f>
        <v>0</v>
      </c>
      <c r="E553" s="5">
        <v>0</v>
      </c>
      <c r="F553" s="5">
        <v>0</v>
      </c>
      <c r="G553" s="6">
        <f t="shared" si="16"/>
        <v>0</v>
      </c>
      <c r="H553" s="6">
        <f t="shared" si="17"/>
        <v>0</v>
      </c>
      <c r="I553" s="14">
        <v>0</v>
      </c>
      <c r="J553" s="7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2.75" customHeight="1" x14ac:dyDescent="0.2">
      <c r="A554" s="13">
        <v>151</v>
      </c>
      <c r="B554" s="5">
        <v>553</v>
      </c>
      <c r="C554" s="5">
        <f>'PR-RAS'!D560</f>
        <v>0</v>
      </c>
      <c r="D554" s="5">
        <f>'PR-RAS'!E560</f>
        <v>0</v>
      </c>
      <c r="E554" s="5">
        <v>0</v>
      </c>
      <c r="F554" s="5">
        <v>0</v>
      </c>
      <c r="G554" s="6">
        <f t="shared" si="16"/>
        <v>0</v>
      </c>
      <c r="H554" s="6">
        <f t="shared" si="17"/>
        <v>0</v>
      </c>
      <c r="I554" s="14">
        <v>0</v>
      </c>
      <c r="J554" s="7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2.75" customHeight="1" x14ac:dyDescent="0.2">
      <c r="A555" s="13">
        <v>151</v>
      </c>
      <c r="B555" s="5">
        <v>554</v>
      </c>
      <c r="C555" s="5">
        <f>'PR-RAS'!D561</f>
        <v>0</v>
      </c>
      <c r="D555" s="5">
        <f>'PR-RAS'!E561</f>
        <v>0</v>
      </c>
      <c r="E555" s="5">
        <v>0</v>
      </c>
      <c r="F555" s="5">
        <v>0</v>
      </c>
      <c r="G555" s="6">
        <f t="shared" si="16"/>
        <v>0</v>
      </c>
      <c r="H555" s="6">
        <f t="shared" si="17"/>
        <v>0</v>
      </c>
      <c r="I555" s="14">
        <v>0</v>
      </c>
      <c r="J555" s="7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2.75" customHeight="1" x14ac:dyDescent="0.2">
      <c r="A556" s="13">
        <v>151</v>
      </c>
      <c r="B556" s="5">
        <v>555</v>
      </c>
      <c r="C556" s="5">
        <f>'PR-RAS'!D562</f>
        <v>0</v>
      </c>
      <c r="D556" s="5">
        <f>'PR-RAS'!E562</f>
        <v>0</v>
      </c>
      <c r="E556" s="5">
        <v>0</v>
      </c>
      <c r="F556" s="5">
        <v>0</v>
      </c>
      <c r="G556" s="6">
        <f t="shared" si="16"/>
        <v>0</v>
      </c>
      <c r="H556" s="6">
        <f t="shared" si="17"/>
        <v>0</v>
      </c>
      <c r="I556" s="14">
        <v>0</v>
      </c>
      <c r="J556" s="7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2.75" customHeight="1" x14ac:dyDescent="0.2">
      <c r="A557" s="13">
        <v>151</v>
      </c>
      <c r="B557" s="5">
        <v>556</v>
      </c>
      <c r="C557" s="5">
        <f>'PR-RAS'!D563</f>
        <v>0</v>
      </c>
      <c r="D557" s="5">
        <f>'PR-RAS'!E563</f>
        <v>0</v>
      </c>
      <c r="E557" s="5">
        <v>0</v>
      </c>
      <c r="F557" s="5">
        <v>0</v>
      </c>
      <c r="G557" s="6">
        <f t="shared" si="16"/>
        <v>0</v>
      </c>
      <c r="H557" s="6">
        <f t="shared" si="17"/>
        <v>0</v>
      </c>
      <c r="I557" s="14">
        <v>0</v>
      </c>
      <c r="J557" s="7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2.75" customHeight="1" x14ac:dyDescent="0.2">
      <c r="A558" s="13">
        <v>151</v>
      </c>
      <c r="B558" s="5">
        <v>557</v>
      </c>
      <c r="C558" s="5">
        <f>'PR-RAS'!D564</f>
        <v>0</v>
      </c>
      <c r="D558" s="5">
        <f>'PR-RAS'!E564</f>
        <v>0</v>
      </c>
      <c r="E558" s="5">
        <v>0</v>
      </c>
      <c r="F558" s="5">
        <v>0</v>
      </c>
      <c r="G558" s="6">
        <f t="shared" si="16"/>
        <v>0</v>
      </c>
      <c r="H558" s="6">
        <f t="shared" si="17"/>
        <v>0</v>
      </c>
      <c r="I558" s="14">
        <v>0</v>
      </c>
      <c r="J558" s="7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2.75" customHeight="1" x14ac:dyDescent="0.2">
      <c r="A559" s="13">
        <v>151</v>
      </c>
      <c r="B559" s="5">
        <v>558</v>
      </c>
      <c r="C559" s="5">
        <f>'PR-RAS'!D565</f>
        <v>0</v>
      </c>
      <c r="D559" s="5">
        <f>'PR-RAS'!E565</f>
        <v>0</v>
      </c>
      <c r="E559" s="5">
        <v>0</v>
      </c>
      <c r="F559" s="5">
        <v>0</v>
      </c>
      <c r="G559" s="6">
        <f t="shared" si="16"/>
        <v>0</v>
      </c>
      <c r="H559" s="6">
        <f t="shared" si="17"/>
        <v>0</v>
      </c>
      <c r="I559" s="14">
        <v>0</v>
      </c>
      <c r="J559" s="7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2.75" customHeight="1" x14ac:dyDescent="0.2">
      <c r="A560" s="13">
        <v>151</v>
      </c>
      <c r="B560" s="5">
        <v>559</v>
      </c>
      <c r="C560" s="5">
        <f>'PR-RAS'!D566</f>
        <v>0</v>
      </c>
      <c r="D560" s="5">
        <f>'PR-RAS'!E566</f>
        <v>0</v>
      </c>
      <c r="E560" s="5">
        <v>0</v>
      </c>
      <c r="F560" s="5">
        <v>0</v>
      </c>
      <c r="G560" s="6">
        <f t="shared" si="16"/>
        <v>0</v>
      </c>
      <c r="H560" s="6">
        <f t="shared" si="17"/>
        <v>0</v>
      </c>
      <c r="I560" s="14">
        <v>0</v>
      </c>
      <c r="J560" s="7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2.75" customHeight="1" x14ac:dyDescent="0.2">
      <c r="A561" s="13">
        <v>151</v>
      </c>
      <c r="B561" s="5">
        <v>560</v>
      </c>
      <c r="C561" s="5">
        <f>'PR-RAS'!D567</f>
        <v>0</v>
      </c>
      <c r="D561" s="5">
        <f>'PR-RAS'!E567</f>
        <v>0</v>
      </c>
      <c r="E561" s="5">
        <v>0</v>
      </c>
      <c r="F561" s="5">
        <v>0</v>
      </c>
      <c r="G561" s="6">
        <f t="shared" si="16"/>
        <v>0</v>
      </c>
      <c r="H561" s="6">
        <f t="shared" si="17"/>
        <v>0</v>
      </c>
      <c r="I561" s="14">
        <v>0</v>
      </c>
      <c r="J561" s="7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2.75" customHeight="1" x14ac:dyDescent="0.2">
      <c r="A562" s="13">
        <v>151</v>
      </c>
      <c r="B562" s="5">
        <v>561</v>
      </c>
      <c r="C562" s="5">
        <f>'PR-RAS'!D568</f>
        <v>0</v>
      </c>
      <c r="D562" s="5">
        <f>'PR-RAS'!E568</f>
        <v>0</v>
      </c>
      <c r="E562" s="5">
        <v>0</v>
      </c>
      <c r="F562" s="5">
        <v>0</v>
      </c>
      <c r="G562" s="6">
        <f t="shared" si="16"/>
        <v>0</v>
      </c>
      <c r="H562" s="6">
        <f t="shared" si="17"/>
        <v>0</v>
      </c>
      <c r="I562" s="14">
        <v>0</v>
      </c>
      <c r="J562" s="7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2.75" customHeight="1" x14ac:dyDescent="0.2">
      <c r="A563" s="13">
        <v>151</v>
      </c>
      <c r="B563" s="5">
        <v>562</v>
      </c>
      <c r="C563" s="5">
        <f>'PR-RAS'!D569</f>
        <v>0</v>
      </c>
      <c r="D563" s="5">
        <f>'PR-RAS'!E569</f>
        <v>0</v>
      </c>
      <c r="E563" s="5">
        <v>0</v>
      </c>
      <c r="F563" s="5">
        <v>0</v>
      </c>
      <c r="G563" s="6">
        <f t="shared" si="16"/>
        <v>0</v>
      </c>
      <c r="H563" s="6">
        <f t="shared" si="17"/>
        <v>0</v>
      </c>
      <c r="I563" s="14">
        <v>0</v>
      </c>
      <c r="J563" s="7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2.75" customHeight="1" x14ac:dyDescent="0.2">
      <c r="A564" s="13">
        <v>151</v>
      </c>
      <c r="B564" s="5">
        <v>563</v>
      </c>
      <c r="C564" s="5">
        <f>'PR-RAS'!D570</f>
        <v>0</v>
      </c>
      <c r="D564" s="5">
        <f>'PR-RAS'!E570</f>
        <v>0</v>
      </c>
      <c r="E564" s="5">
        <v>0</v>
      </c>
      <c r="F564" s="5">
        <v>0</v>
      </c>
      <c r="G564" s="6">
        <f t="shared" si="16"/>
        <v>0</v>
      </c>
      <c r="H564" s="6">
        <f t="shared" si="17"/>
        <v>0</v>
      </c>
      <c r="I564" s="14">
        <v>0</v>
      </c>
      <c r="J564" s="7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2.75" customHeight="1" x14ac:dyDescent="0.2">
      <c r="A565" s="13">
        <v>151</v>
      </c>
      <c r="B565" s="5">
        <v>564</v>
      </c>
      <c r="C565" s="5">
        <f>'PR-RAS'!D571</f>
        <v>0</v>
      </c>
      <c r="D565" s="5">
        <f>'PR-RAS'!E571</f>
        <v>0</v>
      </c>
      <c r="E565" s="5">
        <v>0</v>
      </c>
      <c r="F565" s="5">
        <v>0</v>
      </c>
      <c r="G565" s="6">
        <f t="shared" si="16"/>
        <v>0</v>
      </c>
      <c r="H565" s="6">
        <f t="shared" si="17"/>
        <v>0</v>
      </c>
      <c r="I565" s="14">
        <v>0</v>
      </c>
      <c r="J565" s="7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2.75" customHeight="1" x14ac:dyDescent="0.2">
      <c r="A566" s="13">
        <v>151</v>
      </c>
      <c r="B566" s="5">
        <v>565</v>
      </c>
      <c r="C566" s="5">
        <f>'PR-RAS'!D572</f>
        <v>0</v>
      </c>
      <c r="D566" s="5">
        <f>'PR-RAS'!E572</f>
        <v>0</v>
      </c>
      <c r="E566" s="5">
        <v>0</v>
      </c>
      <c r="F566" s="5">
        <v>0</v>
      </c>
      <c r="G566" s="6">
        <f t="shared" si="16"/>
        <v>0</v>
      </c>
      <c r="H566" s="6">
        <f t="shared" si="17"/>
        <v>0</v>
      </c>
      <c r="I566" s="14">
        <v>0</v>
      </c>
      <c r="J566" s="7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2.75" customHeight="1" x14ac:dyDescent="0.2">
      <c r="A567" s="13">
        <v>151</v>
      </c>
      <c r="B567" s="5">
        <v>566</v>
      </c>
      <c r="C567" s="5">
        <f>'PR-RAS'!D573</f>
        <v>0</v>
      </c>
      <c r="D567" s="5">
        <f>'PR-RAS'!E573</f>
        <v>0</v>
      </c>
      <c r="E567" s="5">
        <v>0</v>
      </c>
      <c r="F567" s="5">
        <v>0</v>
      </c>
      <c r="G567" s="6">
        <f t="shared" si="16"/>
        <v>0</v>
      </c>
      <c r="H567" s="6">
        <f t="shared" si="17"/>
        <v>0</v>
      </c>
      <c r="I567" s="14">
        <v>0</v>
      </c>
      <c r="J567" s="7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2.75" customHeight="1" x14ac:dyDescent="0.2">
      <c r="A568" s="13">
        <v>151</v>
      </c>
      <c r="B568" s="5">
        <v>567</v>
      </c>
      <c r="C568" s="5">
        <f>'PR-RAS'!D574</f>
        <v>0</v>
      </c>
      <c r="D568" s="5">
        <f>'PR-RAS'!E574</f>
        <v>0</v>
      </c>
      <c r="E568" s="5">
        <v>0</v>
      </c>
      <c r="F568" s="5">
        <v>0</v>
      </c>
      <c r="G568" s="6">
        <f t="shared" si="16"/>
        <v>0</v>
      </c>
      <c r="H568" s="6">
        <f t="shared" si="17"/>
        <v>0</v>
      </c>
      <c r="I568" s="14">
        <v>0</v>
      </c>
      <c r="J568" s="7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2.75" customHeight="1" x14ac:dyDescent="0.2">
      <c r="A569" s="13">
        <v>151</v>
      </c>
      <c r="B569" s="5">
        <v>568</v>
      </c>
      <c r="C569" s="5">
        <f>'PR-RAS'!D575</f>
        <v>0</v>
      </c>
      <c r="D569" s="5">
        <f>'PR-RAS'!E575</f>
        <v>0</v>
      </c>
      <c r="E569" s="5">
        <v>0</v>
      </c>
      <c r="F569" s="5">
        <v>0</v>
      </c>
      <c r="G569" s="6">
        <f t="shared" si="16"/>
        <v>0</v>
      </c>
      <c r="H569" s="6">
        <f t="shared" si="17"/>
        <v>0</v>
      </c>
      <c r="I569" s="14">
        <v>0</v>
      </c>
      <c r="J569" s="7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2.75" customHeight="1" x14ac:dyDescent="0.2">
      <c r="A570" s="13">
        <v>151</v>
      </c>
      <c r="B570" s="5">
        <v>569</v>
      </c>
      <c r="C570" s="5">
        <f>'PR-RAS'!D576</f>
        <v>0</v>
      </c>
      <c r="D570" s="5">
        <f>'PR-RAS'!E576</f>
        <v>0</v>
      </c>
      <c r="E570" s="5">
        <v>0</v>
      </c>
      <c r="F570" s="5">
        <v>0</v>
      </c>
      <c r="G570" s="6">
        <f t="shared" si="16"/>
        <v>0</v>
      </c>
      <c r="H570" s="6">
        <f t="shared" si="17"/>
        <v>0</v>
      </c>
      <c r="I570" s="14">
        <v>0</v>
      </c>
      <c r="J570" s="7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2.75" customHeight="1" x14ac:dyDescent="0.2">
      <c r="A571" s="13">
        <v>151</v>
      </c>
      <c r="B571" s="5">
        <v>570</v>
      </c>
      <c r="C571" s="5">
        <f>'PR-RAS'!D577</f>
        <v>0</v>
      </c>
      <c r="D571" s="5">
        <f>'PR-RAS'!E577</f>
        <v>0</v>
      </c>
      <c r="E571" s="5">
        <v>0</v>
      </c>
      <c r="F571" s="5">
        <v>0</v>
      </c>
      <c r="G571" s="6">
        <f t="shared" si="16"/>
        <v>0</v>
      </c>
      <c r="H571" s="6">
        <f t="shared" si="17"/>
        <v>0</v>
      </c>
      <c r="I571" s="14">
        <v>0</v>
      </c>
      <c r="J571" s="7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2.75" customHeight="1" x14ac:dyDescent="0.2">
      <c r="A572" s="13">
        <v>151</v>
      </c>
      <c r="B572" s="5">
        <v>571</v>
      </c>
      <c r="C572" s="5">
        <f>'PR-RAS'!D578</f>
        <v>0</v>
      </c>
      <c r="D572" s="5">
        <f>'PR-RAS'!E578</f>
        <v>0</v>
      </c>
      <c r="E572" s="5">
        <v>0</v>
      </c>
      <c r="F572" s="5">
        <v>0</v>
      </c>
      <c r="G572" s="6">
        <f t="shared" si="16"/>
        <v>0</v>
      </c>
      <c r="H572" s="6">
        <f t="shared" si="17"/>
        <v>0</v>
      </c>
      <c r="I572" s="14">
        <v>0</v>
      </c>
      <c r="J572" s="7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2.75" customHeight="1" x14ac:dyDescent="0.2">
      <c r="A573" s="13">
        <v>151</v>
      </c>
      <c r="B573" s="5">
        <v>572</v>
      </c>
      <c r="C573" s="5">
        <f>'PR-RAS'!D579</f>
        <v>0</v>
      </c>
      <c r="D573" s="5">
        <f>'PR-RAS'!E579</f>
        <v>0</v>
      </c>
      <c r="E573" s="5">
        <v>0</v>
      </c>
      <c r="F573" s="5">
        <v>0</v>
      </c>
      <c r="G573" s="6">
        <f t="shared" si="16"/>
        <v>0</v>
      </c>
      <c r="H573" s="6">
        <f t="shared" si="17"/>
        <v>0</v>
      </c>
      <c r="I573" s="14">
        <v>0</v>
      </c>
      <c r="J573" s="7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2.75" customHeight="1" x14ac:dyDescent="0.2">
      <c r="A574" s="13">
        <v>151</v>
      </c>
      <c r="B574" s="5">
        <v>573</v>
      </c>
      <c r="C574" s="5">
        <f>'PR-RAS'!D580</f>
        <v>0</v>
      </c>
      <c r="D574" s="5">
        <f>'PR-RAS'!E580</f>
        <v>0</v>
      </c>
      <c r="E574" s="5">
        <v>0</v>
      </c>
      <c r="F574" s="5">
        <v>0</v>
      </c>
      <c r="G574" s="6">
        <f t="shared" si="16"/>
        <v>0</v>
      </c>
      <c r="H574" s="6">
        <f t="shared" si="17"/>
        <v>0</v>
      </c>
      <c r="I574" s="14">
        <v>0</v>
      </c>
      <c r="J574" s="7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2.75" customHeight="1" x14ac:dyDescent="0.2">
      <c r="A575" s="13">
        <v>151</v>
      </c>
      <c r="B575" s="5">
        <v>574</v>
      </c>
      <c r="C575" s="5">
        <f>'PR-RAS'!D581</f>
        <v>0</v>
      </c>
      <c r="D575" s="5">
        <f>'PR-RAS'!E581</f>
        <v>0</v>
      </c>
      <c r="E575" s="5">
        <v>0</v>
      </c>
      <c r="F575" s="5">
        <v>0</v>
      </c>
      <c r="G575" s="6">
        <f t="shared" si="16"/>
        <v>0</v>
      </c>
      <c r="H575" s="6">
        <f t="shared" si="17"/>
        <v>0</v>
      </c>
      <c r="I575" s="14">
        <v>0</v>
      </c>
      <c r="J575" s="7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2.75" customHeight="1" x14ac:dyDescent="0.2">
      <c r="A576" s="13">
        <v>151</v>
      </c>
      <c r="B576" s="5">
        <v>575</v>
      </c>
      <c r="C576" s="5">
        <f>'PR-RAS'!D582</f>
        <v>0</v>
      </c>
      <c r="D576" s="5">
        <f>'PR-RAS'!E582</f>
        <v>0</v>
      </c>
      <c r="E576" s="5">
        <v>0</v>
      </c>
      <c r="F576" s="5">
        <v>0</v>
      </c>
      <c r="G576" s="6">
        <f t="shared" si="16"/>
        <v>0</v>
      </c>
      <c r="H576" s="6">
        <f t="shared" si="17"/>
        <v>0</v>
      </c>
      <c r="I576" s="14">
        <v>0</v>
      </c>
      <c r="J576" s="7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2.75" customHeight="1" x14ac:dyDescent="0.2">
      <c r="A577" s="13">
        <v>151</v>
      </c>
      <c r="B577" s="5">
        <v>576</v>
      </c>
      <c r="C577" s="5">
        <f>'PR-RAS'!D583</f>
        <v>0</v>
      </c>
      <c r="D577" s="5">
        <f>'PR-RAS'!E583</f>
        <v>0</v>
      </c>
      <c r="E577" s="5">
        <v>0</v>
      </c>
      <c r="F577" s="5">
        <v>0</v>
      </c>
      <c r="G577" s="6">
        <f t="shared" si="16"/>
        <v>0</v>
      </c>
      <c r="H577" s="6">
        <f t="shared" si="17"/>
        <v>0</v>
      </c>
      <c r="I577" s="14">
        <v>0</v>
      </c>
      <c r="J577" s="7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2.75" customHeight="1" x14ac:dyDescent="0.2">
      <c r="A578" s="13">
        <v>151</v>
      </c>
      <c r="B578" s="5">
        <v>577</v>
      </c>
      <c r="C578" s="5">
        <f>'PR-RAS'!D584</f>
        <v>0</v>
      </c>
      <c r="D578" s="5">
        <f>'PR-RAS'!E584</f>
        <v>0</v>
      </c>
      <c r="E578" s="5">
        <v>0</v>
      </c>
      <c r="F578" s="5">
        <v>0</v>
      </c>
      <c r="G578" s="6">
        <f t="shared" ref="G578:G641" si="18">(B578/1000)*(C578*1+D578*2)</f>
        <v>0</v>
      </c>
      <c r="H578" s="6">
        <f t="shared" ref="H578:H641" si="19">ABS(C578-ROUND(C578,0))+ABS(D578-ROUND(D578,0))</f>
        <v>0</v>
      </c>
      <c r="I578" s="14">
        <v>0</v>
      </c>
      <c r="J578" s="7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2.75" customHeight="1" x14ac:dyDescent="0.2">
      <c r="A579" s="13">
        <v>151</v>
      </c>
      <c r="B579" s="5">
        <v>578</v>
      </c>
      <c r="C579" s="5">
        <f>'PR-RAS'!D585</f>
        <v>0</v>
      </c>
      <c r="D579" s="5">
        <f>'PR-RAS'!E585</f>
        <v>0</v>
      </c>
      <c r="E579" s="5">
        <v>0</v>
      </c>
      <c r="F579" s="5">
        <v>0</v>
      </c>
      <c r="G579" s="6">
        <f t="shared" si="18"/>
        <v>0</v>
      </c>
      <c r="H579" s="6">
        <f t="shared" si="19"/>
        <v>0</v>
      </c>
      <c r="I579" s="14">
        <v>0</v>
      </c>
      <c r="J579" s="7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2.75" customHeight="1" x14ac:dyDescent="0.2">
      <c r="A580" s="13">
        <v>151</v>
      </c>
      <c r="B580" s="5">
        <v>579</v>
      </c>
      <c r="C580" s="5">
        <f>'PR-RAS'!D586</f>
        <v>0</v>
      </c>
      <c r="D580" s="5">
        <f>'PR-RAS'!E586</f>
        <v>0</v>
      </c>
      <c r="E580" s="5">
        <v>0</v>
      </c>
      <c r="F580" s="5">
        <v>0</v>
      </c>
      <c r="G580" s="6">
        <f t="shared" si="18"/>
        <v>0</v>
      </c>
      <c r="H580" s="6">
        <f t="shared" si="19"/>
        <v>0</v>
      </c>
      <c r="I580" s="14">
        <v>0</v>
      </c>
      <c r="J580" s="7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2.75" customHeight="1" x14ac:dyDescent="0.2">
      <c r="A581" s="13">
        <v>151</v>
      </c>
      <c r="B581" s="5">
        <v>580</v>
      </c>
      <c r="C581" s="5">
        <f>'PR-RAS'!D587</f>
        <v>0</v>
      </c>
      <c r="D581" s="5">
        <f>'PR-RAS'!E587</f>
        <v>0</v>
      </c>
      <c r="E581" s="5">
        <v>0</v>
      </c>
      <c r="F581" s="5">
        <v>0</v>
      </c>
      <c r="G581" s="6">
        <f t="shared" si="18"/>
        <v>0</v>
      </c>
      <c r="H581" s="6">
        <f t="shared" si="19"/>
        <v>0</v>
      </c>
      <c r="I581" s="14">
        <v>0</v>
      </c>
      <c r="J581" s="7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2.75" customHeight="1" x14ac:dyDescent="0.2">
      <c r="A582" s="13">
        <v>151</v>
      </c>
      <c r="B582" s="5">
        <v>581</v>
      </c>
      <c r="C582" s="5">
        <f>'PR-RAS'!D588</f>
        <v>0</v>
      </c>
      <c r="D582" s="5">
        <f>'PR-RAS'!E588</f>
        <v>0</v>
      </c>
      <c r="E582" s="5">
        <v>0</v>
      </c>
      <c r="F582" s="5">
        <v>0</v>
      </c>
      <c r="G582" s="6">
        <f t="shared" si="18"/>
        <v>0</v>
      </c>
      <c r="H582" s="6">
        <f t="shared" si="19"/>
        <v>0</v>
      </c>
      <c r="I582" s="14">
        <v>0</v>
      </c>
      <c r="J582" s="7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2.75" customHeight="1" x14ac:dyDescent="0.2">
      <c r="A583" s="13">
        <v>151</v>
      </c>
      <c r="B583" s="5">
        <v>582</v>
      </c>
      <c r="C583" s="5">
        <f>'PR-RAS'!D589</f>
        <v>0</v>
      </c>
      <c r="D583" s="5">
        <f>'PR-RAS'!E589</f>
        <v>0</v>
      </c>
      <c r="E583" s="5">
        <v>0</v>
      </c>
      <c r="F583" s="5">
        <v>0</v>
      </c>
      <c r="G583" s="6">
        <f t="shared" si="18"/>
        <v>0</v>
      </c>
      <c r="H583" s="6">
        <f t="shared" si="19"/>
        <v>0</v>
      </c>
      <c r="I583" s="14">
        <v>0</v>
      </c>
      <c r="J583" s="7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2.75" customHeight="1" x14ac:dyDescent="0.2">
      <c r="A584" s="13">
        <v>151</v>
      </c>
      <c r="B584" s="5">
        <v>583</v>
      </c>
      <c r="C584" s="5">
        <f>'PR-RAS'!D590</f>
        <v>0</v>
      </c>
      <c r="D584" s="5">
        <f>'PR-RAS'!E590</f>
        <v>0</v>
      </c>
      <c r="E584" s="5">
        <v>0</v>
      </c>
      <c r="F584" s="5">
        <v>0</v>
      </c>
      <c r="G584" s="6">
        <f t="shared" si="18"/>
        <v>0</v>
      </c>
      <c r="H584" s="6">
        <f t="shared" si="19"/>
        <v>0</v>
      </c>
      <c r="I584" s="14">
        <v>0</v>
      </c>
      <c r="J584" s="7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2.75" customHeight="1" x14ac:dyDescent="0.2">
      <c r="A585" s="13">
        <v>151</v>
      </c>
      <c r="B585" s="5">
        <v>584</v>
      </c>
      <c r="C585" s="5">
        <f>'PR-RAS'!D591</f>
        <v>0</v>
      </c>
      <c r="D585" s="5">
        <f>'PR-RAS'!E591</f>
        <v>0</v>
      </c>
      <c r="E585" s="5">
        <v>0</v>
      </c>
      <c r="F585" s="5">
        <v>0</v>
      </c>
      <c r="G585" s="6">
        <f t="shared" si="18"/>
        <v>0</v>
      </c>
      <c r="H585" s="6">
        <f t="shared" si="19"/>
        <v>0</v>
      </c>
      <c r="I585" s="14">
        <v>0</v>
      </c>
      <c r="J585" s="7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2.75" customHeight="1" x14ac:dyDescent="0.2">
      <c r="A586" s="13">
        <v>151</v>
      </c>
      <c r="B586" s="5">
        <v>585</v>
      </c>
      <c r="C586" s="5">
        <f>'PR-RAS'!D592</f>
        <v>0</v>
      </c>
      <c r="D586" s="5">
        <f>'PR-RAS'!E592</f>
        <v>0</v>
      </c>
      <c r="E586" s="5">
        <v>0</v>
      </c>
      <c r="F586" s="5">
        <v>0</v>
      </c>
      <c r="G586" s="6">
        <f t="shared" si="18"/>
        <v>0</v>
      </c>
      <c r="H586" s="6">
        <f t="shared" si="19"/>
        <v>0</v>
      </c>
      <c r="I586" s="14">
        <v>0</v>
      </c>
      <c r="J586" s="7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2.75" customHeight="1" x14ac:dyDescent="0.2">
      <c r="A587" s="13">
        <v>151</v>
      </c>
      <c r="B587" s="5">
        <v>586</v>
      </c>
      <c r="C587" s="5">
        <f>'PR-RAS'!D593</f>
        <v>0</v>
      </c>
      <c r="D587" s="5">
        <f>'PR-RAS'!E593</f>
        <v>0</v>
      </c>
      <c r="E587" s="5">
        <v>0</v>
      </c>
      <c r="F587" s="5">
        <v>0</v>
      </c>
      <c r="G587" s="6">
        <f t="shared" si="18"/>
        <v>0</v>
      </c>
      <c r="H587" s="6">
        <f t="shared" si="19"/>
        <v>0</v>
      </c>
      <c r="I587" s="14">
        <v>0</v>
      </c>
      <c r="J587" s="7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2.75" customHeight="1" x14ac:dyDescent="0.2">
      <c r="A588" s="13">
        <v>151</v>
      </c>
      <c r="B588" s="5">
        <v>587</v>
      </c>
      <c r="C588" s="5">
        <f>'PR-RAS'!D594</f>
        <v>0</v>
      </c>
      <c r="D588" s="5">
        <f>'PR-RAS'!E594</f>
        <v>0</v>
      </c>
      <c r="E588" s="5">
        <v>0</v>
      </c>
      <c r="F588" s="5">
        <v>0</v>
      </c>
      <c r="G588" s="6">
        <f t="shared" si="18"/>
        <v>0</v>
      </c>
      <c r="H588" s="6">
        <f t="shared" si="19"/>
        <v>0</v>
      </c>
      <c r="I588" s="14">
        <v>0</v>
      </c>
      <c r="J588" s="7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2.75" customHeight="1" x14ac:dyDescent="0.2">
      <c r="A589" s="13">
        <v>151</v>
      </c>
      <c r="B589" s="5">
        <v>588</v>
      </c>
      <c r="C589" s="5">
        <f>'PR-RAS'!D595</f>
        <v>0</v>
      </c>
      <c r="D589" s="5">
        <f>'PR-RAS'!E595</f>
        <v>0</v>
      </c>
      <c r="E589" s="5">
        <v>0</v>
      </c>
      <c r="F589" s="5">
        <v>0</v>
      </c>
      <c r="G589" s="6">
        <f t="shared" si="18"/>
        <v>0</v>
      </c>
      <c r="H589" s="6">
        <f t="shared" si="19"/>
        <v>0</v>
      </c>
      <c r="I589" s="14">
        <v>0</v>
      </c>
      <c r="J589" s="7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2.75" customHeight="1" x14ac:dyDescent="0.2">
      <c r="A590" s="13">
        <v>151</v>
      </c>
      <c r="B590" s="5">
        <v>589</v>
      </c>
      <c r="C590" s="5">
        <f>'PR-RAS'!D596</f>
        <v>0</v>
      </c>
      <c r="D590" s="5">
        <f>'PR-RAS'!E596</f>
        <v>0</v>
      </c>
      <c r="E590" s="5">
        <v>0</v>
      </c>
      <c r="F590" s="5">
        <v>0</v>
      </c>
      <c r="G590" s="6">
        <f t="shared" si="18"/>
        <v>0</v>
      </c>
      <c r="H590" s="6">
        <f t="shared" si="19"/>
        <v>0</v>
      </c>
      <c r="I590" s="14">
        <v>0</v>
      </c>
      <c r="J590" s="7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2.75" customHeight="1" x14ac:dyDescent="0.2">
      <c r="A591" s="13">
        <v>151</v>
      </c>
      <c r="B591" s="5">
        <v>590</v>
      </c>
      <c r="C591" s="5">
        <f>'PR-RAS'!D597</f>
        <v>0</v>
      </c>
      <c r="D591" s="5">
        <f>'PR-RAS'!E597</f>
        <v>0</v>
      </c>
      <c r="E591" s="5">
        <v>0</v>
      </c>
      <c r="F591" s="5">
        <v>0</v>
      </c>
      <c r="G591" s="6">
        <f t="shared" si="18"/>
        <v>0</v>
      </c>
      <c r="H591" s="6">
        <f t="shared" si="19"/>
        <v>0</v>
      </c>
      <c r="I591" s="14">
        <v>0</v>
      </c>
      <c r="J591" s="7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2.75" customHeight="1" x14ac:dyDescent="0.2">
      <c r="A592" s="13">
        <v>151</v>
      </c>
      <c r="B592" s="5">
        <v>591</v>
      </c>
      <c r="C592" s="5">
        <f>'PR-RAS'!D598</f>
        <v>0</v>
      </c>
      <c r="D592" s="5">
        <f>'PR-RAS'!E598</f>
        <v>0</v>
      </c>
      <c r="E592" s="5">
        <v>0</v>
      </c>
      <c r="F592" s="5">
        <v>0</v>
      </c>
      <c r="G592" s="6">
        <f t="shared" si="18"/>
        <v>0</v>
      </c>
      <c r="H592" s="6">
        <f t="shared" si="19"/>
        <v>0</v>
      </c>
      <c r="I592" s="14">
        <v>0</v>
      </c>
      <c r="J592" s="7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2.75" customHeight="1" x14ac:dyDescent="0.2">
      <c r="A593" s="13">
        <v>151</v>
      </c>
      <c r="B593" s="5">
        <v>592</v>
      </c>
      <c r="C593" s="5">
        <f>'PR-RAS'!D599</f>
        <v>0</v>
      </c>
      <c r="D593" s="5">
        <f>'PR-RAS'!E599</f>
        <v>0</v>
      </c>
      <c r="E593" s="5">
        <v>0</v>
      </c>
      <c r="F593" s="5">
        <v>0</v>
      </c>
      <c r="G593" s="6">
        <f t="shared" si="18"/>
        <v>0</v>
      </c>
      <c r="H593" s="6">
        <f t="shared" si="19"/>
        <v>0</v>
      </c>
      <c r="I593" s="14">
        <v>0</v>
      </c>
      <c r="J593" s="7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2.75" customHeight="1" x14ac:dyDescent="0.2">
      <c r="A594" s="13">
        <v>151</v>
      </c>
      <c r="B594" s="5">
        <v>593</v>
      </c>
      <c r="C594" s="5">
        <f>'PR-RAS'!D600</f>
        <v>0</v>
      </c>
      <c r="D594" s="5">
        <f>'PR-RAS'!E600</f>
        <v>0</v>
      </c>
      <c r="E594" s="5">
        <v>0</v>
      </c>
      <c r="F594" s="5">
        <v>0</v>
      </c>
      <c r="G594" s="6">
        <f t="shared" si="18"/>
        <v>0</v>
      </c>
      <c r="H594" s="6">
        <f t="shared" si="19"/>
        <v>0</v>
      </c>
      <c r="I594" s="14">
        <v>0</v>
      </c>
      <c r="J594" s="7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2.75" customHeight="1" x14ac:dyDescent="0.2">
      <c r="A595" s="13">
        <v>151</v>
      </c>
      <c r="B595" s="5">
        <v>594</v>
      </c>
      <c r="C595" s="5">
        <f>'PR-RAS'!D601</f>
        <v>0</v>
      </c>
      <c r="D595" s="5">
        <f>'PR-RAS'!E601</f>
        <v>0</v>
      </c>
      <c r="E595" s="5">
        <v>0</v>
      </c>
      <c r="F595" s="5">
        <v>0</v>
      </c>
      <c r="G595" s="6">
        <f t="shared" si="18"/>
        <v>0</v>
      </c>
      <c r="H595" s="6">
        <f t="shared" si="19"/>
        <v>0</v>
      </c>
      <c r="I595" s="14">
        <v>0</v>
      </c>
      <c r="J595" s="7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2.75" customHeight="1" x14ac:dyDescent="0.2">
      <c r="A596" s="13">
        <v>151</v>
      </c>
      <c r="B596" s="5">
        <v>595</v>
      </c>
      <c r="C596" s="5">
        <f>'PR-RAS'!D602</f>
        <v>0</v>
      </c>
      <c r="D596" s="5">
        <f>'PR-RAS'!E602</f>
        <v>0</v>
      </c>
      <c r="E596" s="5">
        <v>0</v>
      </c>
      <c r="F596" s="5">
        <v>0</v>
      </c>
      <c r="G596" s="6">
        <f t="shared" si="18"/>
        <v>0</v>
      </c>
      <c r="H596" s="6">
        <f t="shared" si="19"/>
        <v>0</v>
      </c>
      <c r="I596" s="14">
        <v>0</v>
      </c>
      <c r="J596" s="7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2.75" customHeight="1" x14ac:dyDescent="0.2">
      <c r="A597" s="13">
        <v>151</v>
      </c>
      <c r="B597" s="5">
        <v>596</v>
      </c>
      <c r="C597" s="5">
        <f>'PR-RAS'!D603</f>
        <v>0</v>
      </c>
      <c r="D597" s="5">
        <f>'PR-RAS'!E603</f>
        <v>0</v>
      </c>
      <c r="E597" s="5">
        <v>0</v>
      </c>
      <c r="F597" s="5">
        <v>0</v>
      </c>
      <c r="G597" s="6">
        <f t="shared" si="18"/>
        <v>0</v>
      </c>
      <c r="H597" s="6">
        <f t="shared" si="19"/>
        <v>0</v>
      </c>
      <c r="I597" s="14">
        <v>0</v>
      </c>
      <c r="J597" s="7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2.75" customHeight="1" x14ac:dyDescent="0.2">
      <c r="A598" s="13">
        <v>151</v>
      </c>
      <c r="B598" s="5">
        <v>597</v>
      </c>
      <c r="C598" s="5">
        <f>'PR-RAS'!D604</f>
        <v>0</v>
      </c>
      <c r="D598" s="5">
        <f>'PR-RAS'!E604</f>
        <v>0</v>
      </c>
      <c r="E598" s="5">
        <v>0</v>
      </c>
      <c r="F598" s="5">
        <v>0</v>
      </c>
      <c r="G598" s="6">
        <f t="shared" si="18"/>
        <v>0</v>
      </c>
      <c r="H598" s="6">
        <f t="shared" si="19"/>
        <v>0</v>
      </c>
      <c r="I598" s="14">
        <v>0</v>
      </c>
      <c r="J598" s="7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2.75" customHeight="1" x14ac:dyDescent="0.2">
      <c r="A599" s="13">
        <v>151</v>
      </c>
      <c r="B599" s="5">
        <v>598</v>
      </c>
      <c r="C599" s="5">
        <f>'PR-RAS'!D605</f>
        <v>0</v>
      </c>
      <c r="D599" s="5">
        <f>'PR-RAS'!E605</f>
        <v>0</v>
      </c>
      <c r="E599" s="5">
        <v>0</v>
      </c>
      <c r="F599" s="5">
        <v>0</v>
      </c>
      <c r="G599" s="6">
        <f t="shared" si="18"/>
        <v>0</v>
      </c>
      <c r="H599" s="6">
        <f t="shared" si="19"/>
        <v>0</v>
      </c>
      <c r="I599" s="14">
        <v>0</v>
      </c>
      <c r="J599" s="7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2.75" customHeight="1" x14ac:dyDescent="0.2">
      <c r="A600" s="13">
        <v>151</v>
      </c>
      <c r="B600" s="5">
        <v>599</v>
      </c>
      <c r="C600" s="5">
        <f>'PR-RAS'!D606</f>
        <v>0</v>
      </c>
      <c r="D600" s="5">
        <f>'PR-RAS'!E606</f>
        <v>0</v>
      </c>
      <c r="E600" s="5">
        <v>0</v>
      </c>
      <c r="F600" s="5">
        <v>0</v>
      </c>
      <c r="G600" s="6">
        <f t="shared" si="18"/>
        <v>0</v>
      </c>
      <c r="H600" s="6">
        <f t="shared" si="19"/>
        <v>0</v>
      </c>
      <c r="I600" s="14">
        <v>0</v>
      </c>
      <c r="J600" s="7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2.75" customHeight="1" x14ac:dyDescent="0.2">
      <c r="A601" s="13">
        <v>151</v>
      </c>
      <c r="B601" s="5">
        <v>600</v>
      </c>
      <c r="C601" s="5">
        <f>'PR-RAS'!D607</f>
        <v>0</v>
      </c>
      <c r="D601" s="5">
        <f>'PR-RAS'!E607</f>
        <v>0</v>
      </c>
      <c r="E601" s="5">
        <v>0</v>
      </c>
      <c r="F601" s="5">
        <v>0</v>
      </c>
      <c r="G601" s="6">
        <f t="shared" si="18"/>
        <v>0</v>
      </c>
      <c r="H601" s="6">
        <f t="shared" si="19"/>
        <v>0</v>
      </c>
      <c r="I601" s="14">
        <v>0</v>
      </c>
      <c r="J601" s="7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2.75" customHeight="1" x14ac:dyDescent="0.2">
      <c r="A602" s="13">
        <v>151</v>
      </c>
      <c r="B602" s="5">
        <v>601</v>
      </c>
      <c r="C602" s="5">
        <f>'PR-RAS'!D608</f>
        <v>0</v>
      </c>
      <c r="D602" s="5">
        <f>'PR-RAS'!E608</f>
        <v>0</v>
      </c>
      <c r="E602" s="5">
        <v>0</v>
      </c>
      <c r="F602" s="5">
        <v>0</v>
      </c>
      <c r="G602" s="6">
        <f t="shared" si="18"/>
        <v>0</v>
      </c>
      <c r="H602" s="6">
        <f t="shared" si="19"/>
        <v>0</v>
      </c>
      <c r="I602" s="14">
        <v>0</v>
      </c>
      <c r="J602" s="7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2.75" customHeight="1" x14ac:dyDescent="0.2">
      <c r="A603" s="13">
        <v>151</v>
      </c>
      <c r="B603" s="5">
        <v>602</v>
      </c>
      <c r="C603" s="5">
        <f>'PR-RAS'!D609</f>
        <v>0</v>
      </c>
      <c r="D603" s="5">
        <f>'PR-RAS'!E609</f>
        <v>0</v>
      </c>
      <c r="E603" s="5">
        <v>0</v>
      </c>
      <c r="F603" s="5">
        <v>0</v>
      </c>
      <c r="G603" s="6">
        <f t="shared" si="18"/>
        <v>0</v>
      </c>
      <c r="H603" s="6">
        <f t="shared" si="19"/>
        <v>0</v>
      </c>
      <c r="I603" s="14">
        <v>0</v>
      </c>
      <c r="J603" s="7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2.75" customHeight="1" x14ac:dyDescent="0.2">
      <c r="A604" s="13">
        <v>151</v>
      </c>
      <c r="B604" s="5">
        <v>603</v>
      </c>
      <c r="C604" s="5">
        <f>'PR-RAS'!D610</f>
        <v>0</v>
      </c>
      <c r="D604" s="5">
        <f>'PR-RAS'!E610</f>
        <v>0</v>
      </c>
      <c r="E604" s="5">
        <v>0</v>
      </c>
      <c r="F604" s="5">
        <v>0</v>
      </c>
      <c r="G604" s="6">
        <f t="shared" si="18"/>
        <v>0</v>
      </c>
      <c r="H604" s="6">
        <f t="shared" si="19"/>
        <v>0</v>
      </c>
      <c r="I604" s="14">
        <v>0</v>
      </c>
      <c r="J604" s="7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2.75" customHeight="1" x14ac:dyDescent="0.2">
      <c r="A605" s="13">
        <v>151</v>
      </c>
      <c r="B605" s="5">
        <v>604</v>
      </c>
      <c r="C605" s="5">
        <f>'PR-RAS'!D611</f>
        <v>0</v>
      </c>
      <c r="D605" s="5">
        <f>'PR-RAS'!E611</f>
        <v>0</v>
      </c>
      <c r="E605" s="5">
        <v>0</v>
      </c>
      <c r="F605" s="5">
        <v>0</v>
      </c>
      <c r="G605" s="6">
        <f t="shared" si="18"/>
        <v>0</v>
      </c>
      <c r="H605" s="6">
        <f t="shared" si="19"/>
        <v>0</v>
      </c>
      <c r="I605" s="14">
        <v>0</v>
      </c>
      <c r="J605" s="7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2.75" customHeight="1" x14ac:dyDescent="0.2">
      <c r="A606" s="13">
        <v>151</v>
      </c>
      <c r="B606" s="5">
        <v>605</v>
      </c>
      <c r="C606" s="5">
        <f>'PR-RAS'!D612</f>
        <v>0</v>
      </c>
      <c r="D606" s="5">
        <f>'PR-RAS'!E612</f>
        <v>0</v>
      </c>
      <c r="E606" s="5">
        <v>0</v>
      </c>
      <c r="F606" s="5">
        <v>0</v>
      </c>
      <c r="G606" s="6">
        <f t="shared" si="18"/>
        <v>0</v>
      </c>
      <c r="H606" s="6">
        <f t="shared" si="19"/>
        <v>0</v>
      </c>
      <c r="I606" s="14">
        <v>0</v>
      </c>
      <c r="J606" s="7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2.75" customHeight="1" x14ac:dyDescent="0.2">
      <c r="A607" s="13">
        <v>151</v>
      </c>
      <c r="B607" s="5">
        <v>606</v>
      </c>
      <c r="C607" s="5">
        <f>'PR-RAS'!D613</f>
        <v>0</v>
      </c>
      <c r="D607" s="5">
        <f>'PR-RAS'!E613</f>
        <v>0</v>
      </c>
      <c r="E607" s="5">
        <v>0</v>
      </c>
      <c r="F607" s="5">
        <v>0</v>
      </c>
      <c r="G607" s="6">
        <f t="shared" si="18"/>
        <v>0</v>
      </c>
      <c r="H607" s="6">
        <f t="shared" si="19"/>
        <v>0</v>
      </c>
      <c r="I607" s="14">
        <v>0</v>
      </c>
      <c r="J607" s="7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2.75" customHeight="1" x14ac:dyDescent="0.2">
      <c r="A608" s="13">
        <v>151</v>
      </c>
      <c r="B608" s="5">
        <v>607</v>
      </c>
      <c r="C608" s="5">
        <f>'PR-RAS'!D614</f>
        <v>0</v>
      </c>
      <c r="D608" s="5">
        <f>'PR-RAS'!E614</f>
        <v>0</v>
      </c>
      <c r="E608" s="5">
        <v>0</v>
      </c>
      <c r="F608" s="5">
        <v>0</v>
      </c>
      <c r="G608" s="6">
        <f t="shared" si="18"/>
        <v>0</v>
      </c>
      <c r="H608" s="6">
        <f t="shared" si="19"/>
        <v>0</v>
      </c>
      <c r="I608" s="14">
        <v>0</v>
      </c>
      <c r="J608" s="7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2.75" customHeight="1" x14ac:dyDescent="0.2">
      <c r="A609" s="13">
        <v>151</v>
      </c>
      <c r="B609" s="5">
        <v>608</v>
      </c>
      <c r="C609" s="5">
        <f>'PR-RAS'!D615</f>
        <v>0</v>
      </c>
      <c r="D609" s="5">
        <f>'PR-RAS'!E615</f>
        <v>0</v>
      </c>
      <c r="E609" s="5">
        <v>0</v>
      </c>
      <c r="F609" s="5">
        <v>0</v>
      </c>
      <c r="G609" s="6">
        <f t="shared" si="18"/>
        <v>0</v>
      </c>
      <c r="H609" s="6">
        <f t="shared" si="19"/>
        <v>0</v>
      </c>
      <c r="I609" s="14">
        <v>0</v>
      </c>
      <c r="J609" s="7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2.75" customHeight="1" x14ac:dyDescent="0.2">
      <c r="A610" s="13">
        <v>151</v>
      </c>
      <c r="B610" s="5">
        <v>609</v>
      </c>
      <c r="C610" s="5">
        <f>'PR-RAS'!D616</f>
        <v>0</v>
      </c>
      <c r="D610" s="5">
        <f>'PR-RAS'!E616</f>
        <v>0</v>
      </c>
      <c r="E610" s="5">
        <v>0</v>
      </c>
      <c r="F610" s="5">
        <v>0</v>
      </c>
      <c r="G610" s="6">
        <f t="shared" si="18"/>
        <v>0</v>
      </c>
      <c r="H610" s="6">
        <f t="shared" si="19"/>
        <v>0</v>
      </c>
      <c r="I610" s="14">
        <v>0</v>
      </c>
      <c r="J610" s="7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2.75" customHeight="1" x14ac:dyDescent="0.2">
      <c r="A611" s="13">
        <v>151</v>
      </c>
      <c r="B611" s="5">
        <v>610</v>
      </c>
      <c r="C611" s="5">
        <f>'PR-RAS'!D617</f>
        <v>0</v>
      </c>
      <c r="D611" s="5">
        <f>'PR-RAS'!E617</f>
        <v>0</v>
      </c>
      <c r="E611" s="5">
        <v>0</v>
      </c>
      <c r="F611" s="5">
        <v>0</v>
      </c>
      <c r="G611" s="6">
        <f t="shared" si="18"/>
        <v>0</v>
      </c>
      <c r="H611" s="6">
        <f t="shared" si="19"/>
        <v>0</v>
      </c>
      <c r="I611" s="14">
        <v>0</v>
      </c>
      <c r="J611" s="7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2.75" customHeight="1" x14ac:dyDescent="0.2">
      <c r="A612" s="13">
        <v>151</v>
      </c>
      <c r="B612" s="5">
        <v>611</v>
      </c>
      <c r="C612" s="5">
        <f>'PR-RAS'!D618</f>
        <v>0</v>
      </c>
      <c r="D612" s="5">
        <f>'PR-RAS'!E618</f>
        <v>0</v>
      </c>
      <c r="E612" s="5">
        <v>0</v>
      </c>
      <c r="F612" s="5">
        <v>0</v>
      </c>
      <c r="G612" s="6">
        <f t="shared" si="18"/>
        <v>0</v>
      </c>
      <c r="H612" s="6">
        <f t="shared" si="19"/>
        <v>0</v>
      </c>
      <c r="I612" s="14">
        <v>0</v>
      </c>
      <c r="J612" s="7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2.75" customHeight="1" x14ac:dyDescent="0.2">
      <c r="A613" s="13">
        <v>151</v>
      </c>
      <c r="B613" s="5">
        <v>612</v>
      </c>
      <c r="C613" s="5">
        <f>'PR-RAS'!D619</f>
        <v>0</v>
      </c>
      <c r="D613" s="5">
        <f>'PR-RAS'!E619</f>
        <v>0</v>
      </c>
      <c r="E613" s="5">
        <v>0</v>
      </c>
      <c r="F613" s="5">
        <v>0</v>
      </c>
      <c r="G613" s="6">
        <f t="shared" si="18"/>
        <v>0</v>
      </c>
      <c r="H613" s="6">
        <f t="shared" si="19"/>
        <v>0</v>
      </c>
      <c r="I613" s="14">
        <v>0</v>
      </c>
      <c r="J613" s="7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2.75" customHeight="1" x14ac:dyDescent="0.2">
      <c r="A614" s="13">
        <v>151</v>
      </c>
      <c r="B614" s="5">
        <v>613</v>
      </c>
      <c r="C614" s="5">
        <f>'PR-RAS'!D620</f>
        <v>0</v>
      </c>
      <c r="D614" s="5">
        <f>'PR-RAS'!E620</f>
        <v>0</v>
      </c>
      <c r="E614" s="5">
        <v>0</v>
      </c>
      <c r="F614" s="5">
        <v>0</v>
      </c>
      <c r="G614" s="6">
        <f t="shared" si="18"/>
        <v>0</v>
      </c>
      <c r="H614" s="6">
        <f t="shared" si="19"/>
        <v>0</v>
      </c>
      <c r="I614" s="14">
        <v>0</v>
      </c>
      <c r="J614" s="7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2.75" customHeight="1" x14ac:dyDescent="0.2">
      <c r="A615" s="13">
        <v>151</v>
      </c>
      <c r="B615" s="5">
        <v>614</v>
      </c>
      <c r="C615" s="5">
        <f>'PR-RAS'!D621</f>
        <v>0</v>
      </c>
      <c r="D615" s="5">
        <f>'PR-RAS'!E621</f>
        <v>0</v>
      </c>
      <c r="E615" s="5">
        <v>0</v>
      </c>
      <c r="F615" s="5">
        <v>0</v>
      </c>
      <c r="G615" s="6">
        <f t="shared" si="18"/>
        <v>0</v>
      </c>
      <c r="H615" s="6">
        <f t="shared" si="19"/>
        <v>0</v>
      </c>
      <c r="I615" s="14">
        <v>0</v>
      </c>
      <c r="J615" s="7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2.75" customHeight="1" x14ac:dyDescent="0.2">
      <c r="A616" s="13">
        <v>151</v>
      </c>
      <c r="B616" s="5">
        <v>615</v>
      </c>
      <c r="C616" s="5">
        <f>'PR-RAS'!D622</f>
        <v>0</v>
      </c>
      <c r="D616" s="5">
        <f>'PR-RAS'!E622</f>
        <v>0</v>
      </c>
      <c r="E616" s="5">
        <v>0</v>
      </c>
      <c r="F616" s="5">
        <v>0</v>
      </c>
      <c r="G616" s="6">
        <f t="shared" si="18"/>
        <v>0</v>
      </c>
      <c r="H616" s="6">
        <f t="shared" si="19"/>
        <v>0</v>
      </c>
      <c r="I616" s="14">
        <v>0</v>
      </c>
      <c r="J616" s="7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2.75" customHeight="1" x14ac:dyDescent="0.2">
      <c r="A617" s="13">
        <v>151</v>
      </c>
      <c r="B617" s="5">
        <v>616</v>
      </c>
      <c r="C617" s="5">
        <f>'PR-RAS'!D623</f>
        <v>0</v>
      </c>
      <c r="D617" s="5">
        <f>'PR-RAS'!E623</f>
        <v>0</v>
      </c>
      <c r="E617" s="5">
        <v>0</v>
      </c>
      <c r="F617" s="5">
        <v>0</v>
      </c>
      <c r="G617" s="6">
        <f t="shared" si="18"/>
        <v>0</v>
      </c>
      <c r="H617" s="6">
        <f t="shared" si="19"/>
        <v>0</v>
      </c>
      <c r="I617" s="14">
        <v>0</v>
      </c>
      <c r="J617" s="7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2.75" customHeight="1" x14ac:dyDescent="0.2">
      <c r="A618" s="13">
        <v>151</v>
      </c>
      <c r="B618" s="5">
        <v>617</v>
      </c>
      <c r="C618" s="5">
        <f>'PR-RAS'!D624</f>
        <v>0</v>
      </c>
      <c r="D618" s="5">
        <f>'PR-RAS'!E624</f>
        <v>0</v>
      </c>
      <c r="E618" s="5">
        <v>0</v>
      </c>
      <c r="F618" s="5">
        <v>0</v>
      </c>
      <c r="G618" s="6">
        <f t="shared" si="18"/>
        <v>0</v>
      </c>
      <c r="H618" s="6">
        <f t="shared" si="19"/>
        <v>0</v>
      </c>
      <c r="I618" s="14">
        <v>0</v>
      </c>
      <c r="J618" s="7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2.75" customHeight="1" x14ac:dyDescent="0.2">
      <c r="A619" s="13">
        <v>151</v>
      </c>
      <c r="B619" s="5">
        <v>618</v>
      </c>
      <c r="C619" s="5">
        <f>'PR-RAS'!D625</f>
        <v>0</v>
      </c>
      <c r="D619" s="5">
        <f>'PR-RAS'!E625</f>
        <v>0</v>
      </c>
      <c r="E619" s="5">
        <v>0</v>
      </c>
      <c r="F619" s="5">
        <v>0</v>
      </c>
      <c r="G619" s="6">
        <f t="shared" si="18"/>
        <v>0</v>
      </c>
      <c r="H619" s="6">
        <f t="shared" si="19"/>
        <v>0</v>
      </c>
      <c r="I619" s="14">
        <v>0</v>
      </c>
      <c r="J619" s="7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2.75" customHeight="1" x14ac:dyDescent="0.2">
      <c r="A620" s="13">
        <v>151</v>
      </c>
      <c r="B620" s="5">
        <v>619</v>
      </c>
      <c r="C620" s="5">
        <f>'PR-RAS'!D626</f>
        <v>0</v>
      </c>
      <c r="D620" s="5">
        <f>'PR-RAS'!E626</f>
        <v>0</v>
      </c>
      <c r="E620" s="5">
        <v>0</v>
      </c>
      <c r="F620" s="5">
        <v>0</v>
      </c>
      <c r="G620" s="6">
        <f t="shared" si="18"/>
        <v>0</v>
      </c>
      <c r="H620" s="6">
        <f t="shared" si="19"/>
        <v>0</v>
      </c>
      <c r="I620" s="14">
        <v>0</v>
      </c>
      <c r="J620" s="7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2.75" customHeight="1" x14ac:dyDescent="0.2">
      <c r="A621" s="13">
        <v>151</v>
      </c>
      <c r="B621" s="5">
        <v>620</v>
      </c>
      <c r="C621" s="5">
        <f>'PR-RAS'!D627</f>
        <v>0</v>
      </c>
      <c r="D621" s="5">
        <f>'PR-RAS'!E627</f>
        <v>0</v>
      </c>
      <c r="E621" s="5">
        <v>0</v>
      </c>
      <c r="F621" s="5">
        <v>0</v>
      </c>
      <c r="G621" s="6">
        <f t="shared" si="18"/>
        <v>0</v>
      </c>
      <c r="H621" s="6">
        <f t="shared" si="19"/>
        <v>0</v>
      </c>
      <c r="I621" s="14">
        <v>0</v>
      </c>
      <c r="J621" s="7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2.75" customHeight="1" x14ac:dyDescent="0.2">
      <c r="A622" s="13">
        <v>151</v>
      </c>
      <c r="B622" s="5">
        <v>621</v>
      </c>
      <c r="C622" s="5">
        <f>'PR-RAS'!D628</f>
        <v>0</v>
      </c>
      <c r="D622" s="5">
        <f>'PR-RAS'!E628</f>
        <v>0</v>
      </c>
      <c r="E622" s="5">
        <v>0</v>
      </c>
      <c r="F622" s="5">
        <v>0</v>
      </c>
      <c r="G622" s="6">
        <f t="shared" si="18"/>
        <v>0</v>
      </c>
      <c r="H622" s="6">
        <f t="shared" si="19"/>
        <v>0</v>
      </c>
      <c r="I622" s="14">
        <v>0</v>
      </c>
      <c r="J622" s="7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2.75" customHeight="1" x14ac:dyDescent="0.2">
      <c r="A623" s="13">
        <v>151</v>
      </c>
      <c r="B623" s="5">
        <v>622</v>
      </c>
      <c r="C623" s="5">
        <f>'PR-RAS'!D629</f>
        <v>0</v>
      </c>
      <c r="D623" s="5">
        <f>'PR-RAS'!E629</f>
        <v>0</v>
      </c>
      <c r="E623" s="5">
        <v>0</v>
      </c>
      <c r="F623" s="5">
        <v>0</v>
      </c>
      <c r="G623" s="6">
        <f t="shared" si="18"/>
        <v>0</v>
      </c>
      <c r="H623" s="6">
        <f t="shared" si="19"/>
        <v>0</v>
      </c>
      <c r="I623" s="14">
        <v>0</v>
      </c>
      <c r="J623" s="7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2.75" customHeight="1" x14ac:dyDescent="0.2">
      <c r="A624" s="13">
        <v>151</v>
      </c>
      <c r="B624" s="5">
        <v>623</v>
      </c>
      <c r="C624" s="5">
        <f>'PR-RAS'!D630</f>
        <v>0</v>
      </c>
      <c r="D624" s="5">
        <f>'PR-RAS'!E630</f>
        <v>0</v>
      </c>
      <c r="E624" s="5">
        <v>0</v>
      </c>
      <c r="F624" s="5">
        <v>0</v>
      </c>
      <c r="G624" s="6">
        <f t="shared" si="18"/>
        <v>0</v>
      </c>
      <c r="H624" s="6">
        <f t="shared" si="19"/>
        <v>0</v>
      </c>
      <c r="I624" s="14">
        <v>0</v>
      </c>
      <c r="J624" s="7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2.75" customHeight="1" x14ac:dyDescent="0.2">
      <c r="A625" s="13">
        <v>151</v>
      </c>
      <c r="B625" s="5">
        <v>624</v>
      </c>
      <c r="C625" s="5">
        <f>'PR-RAS'!D631</f>
        <v>0</v>
      </c>
      <c r="D625" s="5">
        <f>'PR-RAS'!E631</f>
        <v>0</v>
      </c>
      <c r="E625" s="5">
        <v>0</v>
      </c>
      <c r="F625" s="5">
        <v>0</v>
      </c>
      <c r="G625" s="6">
        <f t="shared" si="18"/>
        <v>0</v>
      </c>
      <c r="H625" s="6">
        <f t="shared" si="19"/>
        <v>0</v>
      </c>
      <c r="I625" s="14">
        <v>0</v>
      </c>
      <c r="J625" s="7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2.75" customHeight="1" x14ac:dyDescent="0.2">
      <c r="A626" s="13">
        <v>151</v>
      </c>
      <c r="B626" s="5">
        <v>625</v>
      </c>
      <c r="C626" s="5">
        <f>'PR-RAS'!D632</f>
        <v>0</v>
      </c>
      <c r="D626" s="5">
        <f>'PR-RAS'!E632</f>
        <v>0</v>
      </c>
      <c r="E626" s="5">
        <v>0</v>
      </c>
      <c r="F626" s="5">
        <v>0</v>
      </c>
      <c r="G626" s="6">
        <f t="shared" si="18"/>
        <v>0</v>
      </c>
      <c r="H626" s="6">
        <f t="shared" si="19"/>
        <v>0</v>
      </c>
      <c r="I626" s="14">
        <v>0</v>
      </c>
      <c r="J626" s="7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2.75" customHeight="1" x14ac:dyDescent="0.2">
      <c r="A627" s="13">
        <v>151</v>
      </c>
      <c r="B627" s="5">
        <v>626</v>
      </c>
      <c r="C627" s="5">
        <f>'PR-RAS'!D633</f>
        <v>0</v>
      </c>
      <c r="D627" s="5">
        <f>'PR-RAS'!E633</f>
        <v>0</v>
      </c>
      <c r="E627" s="5">
        <v>0</v>
      </c>
      <c r="F627" s="5">
        <v>0</v>
      </c>
      <c r="G627" s="6">
        <f t="shared" si="18"/>
        <v>0</v>
      </c>
      <c r="H627" s="6">
        <f t="shared" si="19"/>
        <v>0</v>
      </c>
      <c r="I627" s="14">
        <v>0</v>
      </c>
      <c r="J627" s="7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2.75" customHeight="1" x14ac:dyDescent="0.2">
      <c r="A628" s="13">
        <v>151</v>
      </c>
      <c r="B628" s="5">
        <v>627</v>
      </c>
      <c r="C628" s="5">
        <f>'PR-RAS'!D634</f>
        <v>0</v>
      </c>
      <c r="D628" s="5">
        <f>'PR-RAS'!E634</f>
        <v>0</v>
      </c>
      <c r="E628" s="5">
        <v>0</v>
      </c>
      <c r="F628" s="5">
        <v>0</v>
      </c>
      <c r="G628" s="6">
        <f t="shared" si="18"/>
        <v>0</v>
      </c>
      <c r="H628" s="6">
        <f t="shared" si="19"/>
        <v>0</v>
      </c>
      <c r="I628" s="14">
        <v>0</v>
      </c>
      <c r="J628" s="7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2.75" customHeight="1" x14ac:dyDescent="0.2">
      <c r="A629" s="13">
        <v>151</v>
      </c>
      <c r="B629" s="5">
        <v>628</v>
      </c>
      <c r="C629" s="5">
        <f>'PR-RAS'!D635</f>
        <v>0</v>
      </c>
      <c r="D629" s="5">
        <f>'PR-RAS'!E635</f>
        <v>0</v>
      </c>
      <c r="E629" s="5">
        <v>0</v>
      </c>
      <c r="F629" s="5">
        <v>0</v>
      </c>
      <c r="G629" s="6">
        <f t="shared" si="18"/>
        <v>0</v>
      </c>
      <c r="H629" s="6">
        <f t="shared" si="19"/>
        <v>0</v>
      </c>
      <c r="I629" s="14">
        <v>0</v>
      </c>
      <c r="J629" s="7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2.75" customHeight="1" x14ac:dyDescent="0.2">
      <c r="A630" s="13">
        <v>151</v>
      </c>
      <c r="B630" s="5">
        <v>629</v>
      </c>
      <c r="C630" s="5">
        <f>'PR-RAS'!D636</f>
        <v>0</v>
      </c>
      <c r="D630" s="5">
        <f>'PR-RAS'!E636</f>
        <v>0</v>
      </c>
      <c r="E630" s="5">
        <v>0</v>
      </c>
      <c r="F630" s="5">
        <v>0</v>
      </c>
      <c r="G630" s="6">
        <f t="shared" si="18"/>
        <v>0</v>
      </c>
      <c r="H630" s="6">
        <f t="shared" si="19"/>
        <v>0</v>
      </c>
      <c r="I630" s="14">
        <v>0</v>
      </c>
      <c r="J630" s="7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2.75" customHeight="1" x14ac:dyDescent="0.2">
      <c r="A631" s="13">
        <v>151</v>
      </c>
      <c r="B631" s="5">
        <v>630</v>
      </c>
      <c r="C631" s="5">
        <f>'PR-RAS'!D637</f>
        <v>0</v>
      </c>
      <c r="D631" s="5">
        <f>'PR-RAS'!E637</f>
        <v>0</v>
      </c>
      <c r="E631" s="5">
        <v>0</v>
      </c>
      <c r="F631" s="5">
        <v>0</v>
      </c>
      <c r="G631" s="6">
        <f t="shared" si="18"/>
        <v>0</v>
      </c>
      <c r="H631" s="6">
        <f t="shared" si="19"/>
        <v>0</v>
      </c>
      <c r="I631" s="14">
        <v>0</v>
      </c>
      <c r="J631" s="7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2.75" customHeight="1" x14ac:dyDescent="0.2">
      <c r="A632" s="13">
        <v>151</v>
      </c>
      <c r="B632" s="5">
        <v>631</v>
      </c>
      <c r="C632" s="5">
        <f>'PR-RAS'!D638</f>
        <v>0</v>
      </c>
      <c r="D632" s="5">
        <f>'PR-RAS'!E638</f>
        <v>0</v>
      </c>
      <c r="E632" s="5">
        <v>0</v>
      </c>
      <c r="F632" s="5">
        <v>0</v>
      </c>
      <c r="G632" s="6">
        <f t="shared" si="18"/>
        <v>0</v>
      </c>
      <c r="H632" s="6">
        <f t="shared" si="19"/>
        <v>0</v>
      </c>
      <c r="I632" s="14">
        <v>0</v>
      </c>
      <c r="J632" s="7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2.75" customHeight="1" x14ac:dyDescent="0.2">
      <c r="A633" s="13">
        <v>151</v>
      </c>
      <c r="B633" s="5">
        <v>632</v>
      </c>
      <c r="C633" s="5">
        <f>'PR-RAS'!D639</f>
        <v>0</v>
      </c>
      <c r="D633" s="5">
        <f>'PR-RAS'!E639</f>
        <v>0</v>
      </c>
      <c r="E633" s="5">
        <v>0</v>
      </c>
      <c r="F633" s="5">
        <v>0</v>
      </c>
      <c r="G633" s="6">
        <f t="shared" si="18"/>
        <v>0</v>
      </c>
      <c r="H633" s="6">
        <f t="shared" si="19"/>
        <v>0</v>
      </c>
      <c r="I633" s="14">
        <v>0</v>
      </c>
      <c r="J633" s="7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2.75" customHeight="1" x14ac:dyDescent="0.2">
      <c r="A634" s="13">
        <v>151</v>
      </c>
      <c r="B634" s="5">
        <v>633</v>
      </c>
      <c r="C634" s="5">
        <f>'PR-RAS'!D640</f>
        <v>0</v>
      </c>
      <c r="D634" s="5">
        <f>'PR-RAS'!E640</f>
        <v>0</v>
      </c>
      <c r="E634" s="5">
        <v>0</v>
      </c>
      <c r="F634" s="5">
        <v>0</v>
      </c>
      <c r="G634" s="6">
        <f t="shared" si="18"/>
        <v>0</v>
      </c>
      <c r="H634" s="6">
        <f t="shared" si="19"/>
        <v>0</v>
      </c>
      <c r="I634" s="14">
        <v>0</v>
      </c>
      <c r="J634" s="7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2.75" customHeight="1" x14ac:dyDescent="0.2">
      <c r="A635" s="13">
        <v>151</v>
      </c>
      <c r="B635" s="5">
        <v>634</v>
      </c>
      <c r="C635" s="5">
        <f>'PR-RAS'!D641</f>
        <v>0</v>
      </c>
      <c r="D635" s="5">
        <f>'PR-RAS'!E641</f>
        <v>0</v>
      </c>
      <c r="E635" s="5">
        <v>0</v>
      </c>
      <c r="F635" s="5">
        <v>0</v>
      </c>
      <c r="G635" s="6">
        <f t="shared" si="18"/>
        <v>0</v>
      </c>
      <c r="H635" s="6">
        <f t="shared" si="19"/>
        <v>0</v>
      </c>
      <c r="I635" s="14">
        <v>0</v>
      </c>
      <c r="J635" s="7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2.75" customHeight="1" x14ac:dyDescent="0.2">
      <c r="A636" s="13">
        <v>151</v>
      </c>
      <c r="B636" s="5">
        <v>635</v>
      </c>
      <c r="C636" s="5">
        <f>'PR-RAS'!D642</f>
        <v>0</v>
      </c>
      <c r="D636" s="5">
        <f>'PR-RAS'!E642</f>
        <v>0</v>
      </c>
      <c r="E636" s="5">
        <v>0</v>
      </c>
      <c r="F636" s="5">
        <v>0</v>
      </c>
      <c r="G636" s="6">
        <f t="shared" si="18"/>
        <v>0</v>
      </c>
      <c r="H636" s="6">
        <f t="shared" si="19"/>
        <v>0</v>
      </c>
      <c r="I636" s="14">
        <v>0</v>
      </c>
      <c r="J636" s="7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2.75" customHeight="1" x14ac:dyDescent="0.2">
      <c r="A637" s="13">
        <v>151</v>
      </c>
      <c r="B637" s="5">
        <v>636</v>
      </c>
      <c r="C637" s="5">
        <f>'PR-RAS'!D643</f>
        <v>523180.54000000004</v>
      </c>
      <c r="D637" s="5">
        <f>'PR-RAS'!E643</f>
        <v>626351.98</v>
      </c>
      <c r="E637" s="5">
        <v>0</v>
      </c>
      <c r="F637" s="5">
        <v>0</v>
      </c>
      <c r="G637" s="6">
        <f t="shared" si="18"/>
        <v>1129462.5420000001</v>
      </c>
      <c r="H637" s="6">
        <f t="shared" si="19"/>
        <v>0.47999999998137355</v>
      </c>
      <c r="I637" s="14">
        <v>0</v>
      </c>
      <c r="J637" s="7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2.75" customHeight="1" x14ac:dyDescent="0.2">
      <c r="A638" s="13">
        <v>151</v>
      </c>
      <c r="B638" s="5">
        <v>637</v>
      </c>
      <c r="C638" s="5">
        <f>'PR-RAS'!D644</f>
        <v>548666.7300000001</v>
      </c>
      <c r="D638" s="5">
        <f>'PR-RAS'!E644</f>
        <v>697917.90999999992</v>
      </c>
      <c r="E638" s="5">
        <v>0</v>
      </c>
      <c r="F638" s="5">
        <v>0</v>
      </c>
      <c r="G638" s="6">
        <f t="shared" si="18"/>
        <v>1238648.1243499999</v>
      </c>
      <c r="H638" s="6">
        <f t="shared" si="19"/>
        <v>0.35999999998603016</v>
      </c>
      <c r="I638" s="14">
        <v>0</v>
      </c>
      <c r="J638" s="7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2.75" customHeight="1" x14ac:dyDescent="0.2">
      <c r="A639" s="13">
        <v>151</v>
      </c>
      <c r="B639" s="5">
        <v>638</v>
      </c>
      <c r="C639" s="5">
        <f>'PR-RAS'!D645</f>
        <v>0</v>
      </c>
      <c r="D639" s="5">
        <f>'PR-RAS'!E645</f>
        <v>0</v>
      </c>
      <c r="E639" s="5">
        <v>0</v>
      </c>
      <c r="F639" s="5">
        <v>0</v>
      </c>
      <c r="G639" s="6">
        <f t="shared" si="18"/>
        <v>0</v>
      </c>
      <c r="H639" s="6">
        <f t="shared" si="19"/>
        <v>0</v>
      </c>
      <c r="I639" s="14">
        <v>0</v>
      </c>
      <c r="J639" s="7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2.75" customHeight="1" x14ac:dyDescent="0.2">
      <c r="A640" s="13">
        <v>151</v>
      </c>
      <c r="B640" s="5">
        <v>639</v>
      </c>
      <c r="C640" s="5">
        <f>'PR-RAS'!D646</f>
        <v>25486.190000000061</v>
      </c>
      <c r="D640" s="5">
        <f>'PR-RAS'!E646</f>
        <v>71565.929999999935</v>
      </c>
      <c r="E640" s="5">
        <v>0</v>
      </c>
      <c r="F640" s="5">
        <v>0</v>
      </c>
      <c r="G640" s="6">
        <f t="shared" si="18"/>
        <v>107746.93394999996</v>
      </c>
      <c r="H640" s="6">
        <f t="shared" si="19"/>
        <v>0.26000000012572855</v>
      </c>
      <c r="I640" s="14">
        <v>0</v>
      </c>
      <c r="J640" s="7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2.75" customHeight="1" x14ac:dyDescent="0.2">
      <c r="A641" s="13">
        <v>151</v>
      </c>
      <c r="B641" s="5">
        <v>640</v>
      </c>
      <c r="C641" s="5">
        <f>'PR-RAS'!D647</f>
        <v>6394.01</v>
      </c>
      <c r="D641" s="5">
        <f>'PR-RAS'!E647</f>
        <v>52621.34</v>
      </c>
      <c r="E641" s="5">
        <v>0</v>
      </c>
      <c r="F641" s="5">
        <v>0</v>
      </c>
      <c r="G641" s="6">
        <f t="shared" si="18"/>
        <v>71447.481599999999</v>
      </c>
      <c r="H641" s="6">
        <f t="shared" si="19"/>
        <v>0.34999999999672582</v>
      </c>
      <c r="I641" s="14">
        <v>0</v>
      </c>
      <c r="J641" s="7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2.75" customHeight="1" x14ac:dyDescent="0.2">
      <c r="A642" s="13">
        <v>151</v>
      </c>
      <c r="B642" s="5">
        <v>641</v>
      </c>
      <c r="C642" s="5">
        <f>'PR-RAS'!D648</f>
        <v>0</v>
      </c>
      <c r="D642" s="5">
        <f>'PR-RAS'!E648</f>
        <v>0</v>
      </c>
      <c r="E642" s="5">
        <v>0</v>
      </c>
      <c r="F642" s="5">
        <v>0</v>
      </c>
      <c r="G642" s="6">
        <f t="shared" ref="G642:G705" si="20">(B642/1000)*(C642*1+D642*2)</f>
        <v>0</v>
      </c>
      <c r="H642" s="6">
        <f t="shared" ref="H642:H705" si="21">ABS(C642-ROUND(C642,0))+ABS(D642-ROUND(D642,0))</f>
        <v>0</v>
      </c>
      <c r="I642" s="14">
        <v>0</v>
      </c>
      <c r="J642" s="7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2.75" customHeight="1" x14ac:dyDescent="0.2">
      <c r="A643" s="13">
        <v>151</v>
      </c>
      <c r="B643" s="5">
        <v>642</v>
      </c>
      <c r="C643" s="5">
        <f>'PR-RAS'!D649</f>
        <v>0</v>
      </c>
      <c r="D643" s="5">
        <f>'PR-RAS'!E649</f>
        <v>0</v>
      </c>
      <c r="E643" s="5">
        <v>0</v>
      </c>
      <c r="F643" s="5">
        <v>0</v>
      </c>
      <c r="G643" s="6">
        <f t="shared" si="20"/>
        <v>0</v>
      </c>
      <c r="H643" s="6">
        <f t="shared" si="21"/>
        <v>0</v>
      </c>
      <c r="I643" s="14">
        <v>0</v>
      </c>
      <c r="J643" s="7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2.75" customHeight="1" x14ac:dyDescent="0.2">
      <c r="A644" s="13">
        <v>151</v>
      </c>
      <c r="B644" s="5">
        <v>643</v>
      </c>
      <c r="C644" s="5">
        <f>'PR-RAS'!D650</f>
        <v>19092.180000000058</v>
      </c>
      <c r="D644" s="5">
        <f>'PR-RAS'!E650</f>
        <v>18944.589999999938</v>
      </c>
      <c r="E644" s="5">
        <v>0</v>
      </c>
      <c r="F644" s="5">
        <v>0</v>
      </c>
      <c r="G644" s="6">
        <f t="shared" si="20"/>
        <v>36639.014479999962</v>
      </c>
      <c r="H644" s="6">
        <f t="shared" si="21"/>
        <v>0.59000000012019882</v>
      </c>
      <c r="I644" s="14">
        <v>0</v>
      </c>
      <c r="J644" s="7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2.75" customHeight="1" x14ac:dyDescent="0.2">
      <c r="A645" s="13">
        <v>151</v>
      </c>
      <c r="B645" s="5">
        <v>644</v>
      </c>
      <c r="C645" s="5">
        <f>'PR-RAS'!D651</f>
        <v>0</v>
      </c>
      <c r="D645" s="5">
        <f>'PR-RAS'!E651</f>
        <v>0</v>
      </c>
      <c r="E645" s="5">
        <v>0</v>
      </c>
      <c r="F645" s="5">
        <v>0</v>
      </c>
      <c r="G645" s="6">
        <f t="shared" si="20"/>
        <v>0</v>
      </c>
      <c r="H645" s="6">
        <f t="shared" si="21"/>
        <v>0</v>
      </c>
      <c r="I645" s="14">
        <v>0</v>
      </c>
      <c r="J645" s="7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2.75" customHeight="1" x14ac:dyDescent="0.2">
      <c r="A646" s="13">
        <v>151</v>
      </c>
      <c r="B646" s="5">
        <v>645</v>
      </c>
      <c r="C646" s="5">
        <f>'PR-RAS'!D653</f>
        <v>25309.279999999999</v>
      </c>
      <c r="D646" s="5">
        <f>'PR-RAS'!E653</f>
        <v>112587.22</v>
      </c>
      <c r="E646" s="5">
        <v>0</v>
      </c>
      <c r="F646" s="5">
        <v>0</v>
      </c>
      <c r="G646" s="6">
        <f t="shared" si="20"/>
        <v>161561.9994</v>
      </c>
      <c r="H646" s="6">
        <f t="shared" si="21"/>
        <v>0.5</v>
      </c>
      <c r="I646" s="14">
        <v>0</v>
      </c>
      <c r="J646" s="7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2.75" customHeight="1" x14ac:dyDescent="0.2">
      <c r="A647" s="13">
        <v>151</v>
      </c>
      <c r="B647" s="5">
        <v>646</v>
      </c>
      <c r="C647" s="5">
        <f>'PR-RAS'!D654</f>
        <v>531039.32999999996</v>
      </c>
      <c r="D647" s="5">
        <f>'PR-RAS'!E654</f>
        <v>638085.61</v>
      </c>
      <c r="E647" s="5">
        <v>0</v>
      </c>
      <c r="F647" s="5">
        <v>0</v>
      </c>
      <c r="G647" s="6">
        <f t="shared" si="20"/>
        <v>1167458.0152999999</v>
      </c>
      <c r="H647" s="6">
        <f t="shared" si="21"/>
        <v>0.71999999997206032</v>
      </c>
      <c r="I647" s="14">
        <v>0</v>
      </c>
      <c r="J647" s="7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2.75" customHeight="1" x14ac:dyDescent="0.2">
      <c r="A648" s="13">
        <v>151</v>
      </c>
      <c r="B648" s="5">
        <v>647</v>
      </c>
      <c r="C648" s="5">
        <f>'PR-RAS'!D655</f>
        <v>521753.13</v>
      </c>
      <c r="D648" s="5">
        <f>'PR-RAS'!E655</f>
        <v>702820.48</v>
      </c>
      <c r="E648" s="5">
        <v>0</v>
      </c>
      <c r="F648" s="5">
        <v>0</v>
      </c>
      <c r="G648" s="6">
        <f t="shared" si="20"/>
        <v>1247023.9762299999</v>
      </c>
      <c r="H648" s="6">
        <f t="shared" si="21"/>
        <v>0.60999999998603016</v>
      </c>
      <c r="I648" s="14">
        <v>0</v>
      </c>
      <c r="J648" s="7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2.75" customHeight="1" x14ac:dyDescent="0.2">
      <c r="A649" s="13">
        <v>151</v>
      </c>
      <c r="B649" s="5">
        <v>648</v>
      </c>
      <c r="C649" s="5">
        <f>'PR-RAS'!D656</f>
        <v>34595.479999999981</v>
      </c>
      <c r="D649" s="5">
        <f>'PR-RAS'!E656</f>
        <v>47852.349999999977</v>
      </c>
      <c r="E649" s="5">
        <v>0</v>
      </c>
      <c r="F649" s="5">
        <v>0</v>
      </c>
      <c r="G649" s="6">
        <f t="shared" si="20"/>
        <v>84434.516639999958</v>
      </c>
      <c r="H649" s="6">
        <f t="shared" si="21"/>
        <v>0.82999999995809048</v>
      </c>
      <c r="I649" s="14">
        <v>0</v>
      </c>
      <c r="J649" s="7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2.75" customHeight="1" x14ac:dyDescent="0.2">
      <c r="A650" s="13">
        <v>151</v>
      </c>
      <c r="B650" s="5">
        <v>649</v>
      </c>
      <c r="C650" s="5">
        <f>'PR-RAS'!D657</f>
        <v>0</v>
      </c>
      <c r="D650" s="5">
        <f>'PR-RAS'!E657</f>
        <v>0</v>
      </c>
      <c r="E650" s="5">
        <v>0</v>
      </c>
      <c r="F650" s="5">
        <v>0</v>
      </c>
      <c r="G650" s="6">
        <f t="shared" si="20"/>
        <v>0</v>
      </c>
      <c r="H650" s="6">
        <f t="shared" si="21"/>
        <v>0</v>
      </c>
      <c r="I650" s="14">
        <v>0</v>
      </c>
      <c r="J650" s="7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2.75" customHeight="1" x14ac:dyDescent="0.2">
      <c r="A651" s="13">
        <v>151</v>
      </c>
      <c r="B651" s="5">
        <v>650</v>
      </c>
      <c r="C651" s="5">
        <f>'PR-RAS'!D658</f>
        <v>37</v>
      </c>
      <c r="D651" s="5">
        <f>'PR-RAS'!E658</f>
        <v>46</v>
      </c>
      <c r="E651" s="5">
        <v>0</v>
      </c>
      <c r="F651" s="5">
        <v>0</v>
      </c>
      <c r="G651" s="6">
        <f t="shared" si="20"/>
        <v>83.850000000000009</v>
      </c>
      <c r="H651" s="6">
        <f t="shared" si="21"/>
        <v>0</v>
      </c>
      <c r="I651" s="14">
        <v>0</v>
      </c>
      <c r="J651" s="7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2.75" customHeight="1" x14ac:dyDescent="0.2">
      <c r="A652" s="13">
        <v>151</v>
      </c>
      <c r="B652" s="5">
        <v>651</v>
      </c>
      <c r="C652" s="5">
        <f>'PR-RAS'!D659</f>
        <v>0</v>
      </c>
      <c r="D652" s="5">
        <f>'PR-RAS'!E659</f>
        <v>0</v>
      </c>
      <c r="E652" s="5">
        <v>0</v>
      </c>
      <c r="F652" s="5">
        <v>0</v>
      </c>
      <c r="G652" s="6">
        <f t="shared" si="20"/>
        <v>0</v>
      </c>
      <c r="H652" s="6">
        <f t="shared" si="21"/>
        <v>0</v>
      </c>
      <c r="I652" s="14">
        <v>0</v>
      </c>
      <c r="J652" s="7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2.75" customHeight="1" x14ac:dyDescent="0.2">
      <c r="A653" s="13">
        <v>151</v>
      </c>
      <c r="B653" s="5">
        <v>652</v>
      </c>
      <c r="C653" s="5">
        <f>'PR-RAS'!D660</f>
        <v>33</v>
      </c>
      <c r="D653" s="5">
        <f>'PR-RAS'!E660</f>
        <v>42</v>
      </c>
      <c r="E653" s="5">
        <v>0</v>
      </c>
      <c r="F653" s="5">
        <v>0</v>
      </c>
      <c r="G653" s="6">
        <f t="shared" si="20"/>
        <v>76.284000000000006</v>
      </c>
      <c r="H653" s="6">
        <f t="shared" si="21"/>
        <v>0</v>
      </c>
      <c r="I653" s="14">
        <v>0</v>
      </c>
      <c r="J653" s="7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2.75" customHeight="1" x14ac:dyDescent="0.2">
      <c r="A654" s="13">
        <v>151</v>
      </c>
      <c r="B654" s="5">
        <v>653</v>
      </c>
      <c r="C654" s="5">
        <f>'PR-RAS'!D661</f>
        <v>0</v>
      </c>
      <c r="D654" s="5">
        <f>'PR-RAS'!E661</f>
        <v>0</v>
      </c>
      <c r="E654" s="5">
        <v>0</v>
      </c>
      <c r="F654" s="5">
        <v>0</v>
      </c>
      <c r="G654" s="6">
        <f t="shared" si="20"/>
        <v>0</v>
      </c>
      <c r="H654" s="6">
        <f t="shared" si="21"/>
        <v>0</v>
      </c>
      <c r="I654" s="14">
        <v>0</v>
      </c>
      <c r="J654" s="7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2.75" customHeight="1" x14ac:dyDescent="0.2">
      <c r="A655" s="13">
        <v>151</v>
      </c>
      <c r="B655" s="5">
        <v>654</v>
      </c>
      <c r="C655" s="5">
        <f>'PR-RAS'!D662</f>
        <v>0</v>
      </c>
      <c r="D655" s="5">
        <f>'PR-RAS'!E662</f>
        <v>0</v>
      </c>
      <c r="E655" s="5">
        <v>0</v>
      </c>
      <c r="F655" s="5">
        <v>0</v>
      </c>
      <c r="G655" s="6">
        <f t="shared" si="20"/>
        <v>0</v>
      </c>
      <c r="H655" s="6">
        <f t="shared" si="21"/>
        <v>0</v>
      </c>
      <c r="I655" s="14">
        <v>0</v>
      </c>
      <c r="J655" s="7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2.75" customHeight="1" x14ac:dyDescent="0.2">
      <c r="A656" s="13">
        <v>151</v>
      </c>
      <c r="B656" s="5">
        <v>655</v>
      </c>
      <c r="C656" s="5">
        <f>'PR-RAS'!D663</f>
        <v>0</v>
      </c>
      <c r="D656" s="5">
        <f>'PR-RAS'!E663</f>
        <v>0</v>
      </c>
      <c r="E656" s="5">
        <v>0</v>
      </c>
      <c r="F656" s="5">
        <v>0</v>
      </c>
      <c r="G656" s="6">
        <f t="shared" si="20"/>
        <v>0</v>
      </c>
      <c r="H656" s="6">
        <f t="shared" si="21"/>
        <v>0</v>
      </c>
      <c r="I656" s="14">
        <v>0</v>
      </c>
      <c r="J656" s="7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2.75" customHeight="1" x14ac:dyDescent="0.2">
      <c r="A657" s="13">
        <v>151</v>
      </c>
      <c r="B657" s="5">
        <v>656</v>
      </c>
      <c r="C657" s="5">
        <f>'PR-RAS'!D664</f>
        <v>0</v>
      </c>
      <c r="D657" s="5">
        <f>'PR-RAS'!E664</f>
        <v>0</v>
      </c>
      <c r="E657" s="5">
        <v>0</v>
      </c>
      <c r="F657" s="5">
        <v>0</v>
      </c>
      <c r="G657" s="6">
        <f t="shared" si="20"/>
        <v>0</v>
      </c>
      <c r="H657" s="6">
        <f t="shared" si="21"/>
        <v>0</v>
      </c>
      <c r="I657" s="14">
        <v>0</v>
      </c>
      <c r="J657" s="7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2.75" customHeight="1" x14ac:dyDescent="0.2">
      <c r="A658" s="13">
        <v>151</v>
      </c>
      <c r="B658" s="5">
        <v>657</v>
      </c>
      <c r="C658" s="5">
        <f>'PR-RAS'!D665</f>
        <v>0</v>
      </c>
      <c r="D658" s="5">
        <f>'PR-RAS'!E665</f>
        <v>0</v>
      </c>
      <c r="E658" s="5">
        <v>0</v>
      </c>
      <c r="F658" s="5">
        <v>0</v>
      </c>
      <c r="G658" s="6">
        <f t="shared" si="20"/>
        <v>0</v>
      </c>
      <c r="H658" s="6">
        <f t="shared" si="21"/>
        <v>0</v>
      </c>
      <c r="I658" s="14">
        <v>0</v>
      </c>
      <c r="J658" s="7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2.75" customHeight="1" x14ac:dyDescent="0.2">
      <c r="A659" s="13">
        <v>151</v>
      </c>
      <c r="B659" s="5">
        <v>658</v>
      </c>
      <c r="C659" s="5">
        <f>'PR-RAS'!D666</f>
        <v>0</v>
      </c>
      <c r="D659" s="5">
        <f>'PR-RAS'!E666</f>
        <v>0</v>
      </c>
      <c r="E659" s="5">
        <v>0</v>
      </c>
      <c r="F659" s="5">
        <v>0</v>
      </c>
      <c r="G659" s="6">
        <f t="shared" si="20"/>
        <v>0</v>
      </c>
      <c r="H659" s="6">
        <f t="shared" si="21"/>
        <v>0</v>
      </c>
      <c r="I659" s="14">
        <v>0</v>
      </c>
      <c r="J659" s="7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2.75" customHeight="1" x14ac:dyDescent="0.2">
      <c r="A660" s="13">
        <v>151</v>
      </c>
      <c r="B660" s="5">
        <v>659</v>
      </c>
      <c r="C660" s="5">
        <f>'PR-RAS'!D667</f>
        <v>0</v>
      </c>
      <c r="D660" s="5">
        <f>'PR-RAS'!E667</f>
        <v>0</v>
      </c>
      <c r="E660" s="5">
        <v>0</v>
      </c>
      <c r="F660" s="5">
        <v>0</v>
      </c>
      <c r="G660" s="6">
        <f t="shared" si="20"/>
        <v>0</v>
      </c>
      <c r="H660" s="6">
        <f t="shared" si="21"/>
        <v>0</v>
      </c>
      <c r="I660" s="14">
        <v>0</v>
      </c>
      <c r="J660" s="7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2.75" customHeight="1" x14ac:dyDescent="0.2">
      <c r="A661" s="13">
        <v>151</v>
      </c>
      <c r="B661" s="5">
        <v>660</v>
      </c>
      <c r="C661" s="5">
        <f>'PR-RAS'!D668</f>
        <v>0</v>
      </c>
      <c r="D661" s="5">
        <f>'PR-RAS'!E668</f>
        <v>0</v>
      </c>
      <c r="E661" s="5">
        <v>0</v>
      </c>
      <c r="F661" s="5">
        <v>0</v>
      </c>
      <c r="G661" s="6">
        <f t="shared" si="20"/>
        <v>0</v>
      </c>
      <c r="H661" s="6">
        <f t="shared" si="21"/>
        <v>0</v>
      </c>
      <c r="I661" s="14">
        <v>0</v>
      </c>
      <c r="J661" s="7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2.75" customHeight="1" x14ac:dyDescent="0.2">
      <c r="A662" s="13">
        <v>151</v>
      </c>
      <c r="B662" s="5">
        <v>661</v>
      </c>
      <c r="C662" s="5">
        <f>'PR-RAS'!D669</f>
        <v>0</v>
      </c>
      <c r="D662" s="5">
        <f>'PR-RAS'!E669</f>
        <v>0</v>
      </c>
      <c r="E662" s="5">
        <v>0</v>
      </c>
      <c r="F662" s="5">
        <v>0</v>
      </c>
      <c r="G662" s="6">
        <f t="shared" si="20"/>
        <v>0</v>
      </c>
      <c r="H662" s="6">
        <f t="shared" si="21"/>
        <v>0</v>
      </c>
      <c r="I662" s="14">
        <v>0</v>
      </c>
      <c r="J662" s="7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2.75" customHeight="1" x14ac:dyDescent="0.2">
      <c r="A663" s="13">
        <v>151</v>
      </c>
      <c r="B663" s="5">
        <v>662</v>
      </c>
      <c r="C663" s="5">
        <f>'PR-RAS'!D670</f>
        <v>0</v>
      </c>
      <c r="D663" s="5">
        <f>'PR-RAS'!E670</f>
        <v>0</v>
      </c>
      <c r="E663" s="5">
        <v>0</v>
      </c>
      <c r="F663" s="5">
        <v>0</v>
      </c>
      <c r="G663" s="6">
        <f t="shared" si="20"/>
        <v>0</v>
      </c>
      <c r="H663" s="6">
        <f t="shared" si="21"/>
        <v>0</v>
      </c>
      <c r="I663" s="14">
        <v>0</v>
      </c>
      <c r="J663" s="7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2.75" customHeight="1" x14ac:dyDescent="0.2">
      <c r="A664" s="13">
        <v>151</v>
      </c>
      <c r="B664" s="5">
        <v>663</v>
      </c>
      <c r="C664" s="5">
        <f>'PR-RAS'!D671</f>
        <v>0</v>
      </c>
      <c r="D664" s="5">
        <f>'PR-RAS'!E671</f>
        <v>0</v>
      </c>
      <c r="E664" s="5">
        <v>0</v>
      </c>
      <c r="F664" s="5">
        <v>0</v>
      </c>
      <c r="G664" s="6">
        <f t="shared" si="20"/>
        <v>0</v>
      </c>
      <c r="H664" s="6">
        <f t="shared" si="21"/>
        <v>0</v>
      </c>
      <c r="I664" s="14">
        <v>0</v>
      </c>
      <c r="J664" s="7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2.75" customHeight="1" x14ac:dyDescent="0.2">
      <c r="A665" s="13">
        <v>151</v>
      </c>
      <c r="B665" s="5">
        <v>664</v>
      </c>
      <c r="C665" s="5">
        <f>'PR-RAS'!D672</f>
        <v>0</v>
      </c>
      <c r="D665" s="5">
        <f>'PR-RAS'!E672</f>
        <v>0</v>
      </c>
      <c r="E665" s="5">
        <v>0</v>
      </c>
      <c r="F665" s="5">
        <v>0</v>
      </c>
      <c r="G665" s="6">
        <f t="shared" si="20"/>
        <v>0</v>
      </c>
      <c r="H665" s="6">
        <f t="shared" si="21"/>
        <v>0</v>
      </c>
      <c r="I665" s="14">
        <v>0</v>
      </c>
      <c r="J665" s="7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2.75" customHeight="1" x14ac:dyDescent="0.2">
      <c r="A666" s="13">
        <v>151</v>
      </c>
      <c r="B666" s="5">
        <v>665</v>
      </c>
      <c r="C666" s="5">
        <f>'PR-RAS'!D673</f>
        <v>0</v>
      </c>
      <c r="D666" s="5">
        <f>'PR-RAS'!E673</f>
        <v>0</v>
      </c>
      <c r="E666" s="5">
        <v>0</v>
      </c>
      <c r="F666" s="5">
        <v>0</v>
      </c>
      <c r="G666" s="6">
        <f t="shared" si="20"/>
        <v>0</v>
      </c>
      <c r="H666" s="6">
        <f t="shared" si="21"/>
        <v>0</v>
      </c>
      <c r="I666" s="14">
        <v>0</v>
      </c>
      <c r="J666" s="7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2.75" customHeight="1" x14ac:dyDescent="0.2">
      <c r="A667" s="13">
        <v>151</v>
      </c>
      <c r="B667" s="5">
        <v>666</v>
      </c>
      <c r="C667" s="5">
        <f>'PR-RAS'!D674</f>
        <v>0</v>
      </c>
      <c r="D667" s="5">
        <f>'PR-RAS'!E674</f>
        <v>0</v>
      </c>
      <c r="E667" s="5">
        <v>0</v>
      </c>
      <c r="F667" s="5">
        <v>0</v>
      </c>
      <c r="G667" s="6">
        <f t="shared" si="20"/>
        <v>0</v>
      </c>
      <c r="H667" s="6">
        <f t="shared" si="21"/>
        <v>0</v>
      </c>
      <c r="I667" s="14">
        <v>0</v>
      </c>
      <c r="J667" s="7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2.75" customHeight="1" x14ac:dyDescent="0.2">
      <c r="A668" s="13">
        <v>151</v>
      </c>
      <c r="B668" s="5">
        <v>667</v>
      </c>
      <c r="C668" s="5">
        <f>'PR-RAS'!D675</f>
        <v>0</v>
      </c>
      <c r="D668" s="5">
        <f>'PR-RAS'!E675</f>
        <v>0</v>
      </c>
      <c r="E668" s="5">
        <v>0</v>
      </c>
      <c r="F668" s="5">
        <v>0</v>
      </c>
      <c r="G668" s="6">
        <f t="shared" si="20"/>
        <v>0</v>
      </c>
      <c r="H668" s="6">
        <f t="shared" si="21"/>
        <v>0</v>
      </c>
      <c r="I668" s="14">
        <v>0</v>
      </c>
      <c r="J668" s="7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2.75" customHeight="1" x14ac:dyDescent="0.2">
      <c r="A669" s="13">
        <v>151</v>
      </c>
      <c r="B669" s="5">
        <v>668</v>
      </c>
      <c r="C669" s="5">
        <f>'PR-RAS'!D676</f>
        <v>0</v>
      </c>
      <c r="D669" s="5">
        <f>'PR-RAS'!E676</f>
        <v>0</v>
      </c>
      <c r="E669" s="5">
        <v>0</v>
      </c>
      <c r="F669" s="5">
        <v>0</v>
      </c>
      <c r="G669" s="6">
        <f t="shared" si="20"/>
        <v>0</v>
      </c>
      <c r="H669" s="6">
        <f t="shared" si="21"/>
        <v>0</v>
      </c>
      <c r="I669" s="14">
        <v>0</v>
      </c>
      <c r="J669" s="7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2.75" customHeight="1" x14ac:dyDescent="0.2">
      <c r="A670" s="13">
        <v>151</v>
      </c>
      <c r="B670" s="5">
        <v>669</v>
      </c>
      <c r="C670" s="5">
        <f>'PR-RAS'!D677</f>
        <v>0</v>
      </c>
      <c r="D670" s="5">
        <f>'PR-RAS'!E677</f>
        <v>0</v>
      </c>
      <c r="E670" s="5">
        <v>0</v>
      </c>
      <c r="F670" s="5">
        <v>0</v>
      </c>
      <c r="G670" s="6">
        <f t="shared" si="20"/>
        <v>0</v>
      </c>
      <c r="H670" s="6">
        <f t="shared" si="21"/>
        <v>0</v>
      </c>
      <c r="I670" s="14">
        <v>0</v>
      </c>
      <c r="J670" s="7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2.75" customHeight="1" x14ac:dyDescent="0.2">
      <c r="A671" s="13">
        <v>151</v>
      </c>
      <c r="B671" s="5">
        <v>670</v>
      </c>
      <c r="C671" s="5">
        <f>'PR-RAS'!D678</f>
        <v>0</v>
      </c>
      <c r="D671" s="5">
        <f>'PR-RAS'!E678</f>
        <v>0</v>
      </c>
      <c r="E671" s="5">
        <v>0</v>
      </c>
      <c r="F671" s="5">
        <v>0</v>
      </c>
      <c r="G671" s="6">
        <f t="shared" si="20"/>
        <v>0</v>
      </c>
      <c r="H671" s="6">
        <f t="shared" si="21"/>
        <v>0</v>
      </c>
      <c r="I671" s="14">
        <v>0</v>
      </c>
      <c r="J671" s="7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2.75" customHeight="1" x14ac:dyDescent="0.2">
      <c r="A672" s="13">
        <v>151</v>
      </c>
      <c r="B672" s="5">
        <v>671</v>
      </c>
      <c r="C672" s="5">
        <f>'PR-RAS'!D679</f>
        <v>0</v>
      </c>
      <c r="D672" s="5">
        <f>'PR-RAS'!E679</f>
        <v>0</v>
      </c>
      <c r="E672" s="5">
        <v>0</v>
      </c>
      <c r="F672" s="5">
        <v>0</v>
      </c>
      <c r="G672" s="6">
        <f t="shared" si="20"/>
        <v>0</v>
      </c>
      <c r="H672" s="6">
        <f t="shared" si="21"/>
        <v>0</v>
      </c>
      <c r="I672" s="14">
        <v>0</v>
      </c>
      <c r="J672" s="7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2.75" customHeight="1" x14ac:dyDescent="0.2">
      <c r="A673" s="13">
        <v>151</v>
      </c>
      <c r="B673" s="5">
        <v>672</v>
      </c>
      <c r="C673" s="5">
        <f>'PR-RAS'!D680</f>
        <v>0</v>
      </c>
      <c r="D673" s="5">
        <f>'PR-RAS'!E680</f>
        <v>0</v>
      </c>
      <c r="E673" s="5">
        <v>0</v>
      </c>
      <c r="F673" s="5">
        <v>0</v>
      </c>
      <c r="G673" s="6">
        <f t="shared" si="20"/>
        <v>0</v>
      </c>
      <c r="H673" s="6">
        <f t="shared" si="21"/>
        <v>0</v>
      </c>
      <c r="I673" s="14">
        <v>0</v>
      </c>
      <c r="J673" s="7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2.75" customHeight="1" x14ac:dyDescent="0.2">
      <c r="A674" s="13">
        <v>151</v>
      </c>
      <c r="B674" s="5">
        <v>673</v>
      </c>
      <c r="C674" s="5">
        <f>'PR-RAS'!D681</f>
        <v>0</v>
      </c>
      <c r="D674" s="5">
        <f>'PR-RAS'!E681</f>
        <v>0</v>
      </c>
      <c r="E674" s="5">
        <v>0</v>
      </c>
      <c r="F674" s="5">
        <v>0</v>
      </c>
      <c r="G674" s="6">
        <f t="shared" si="20"/>
        <v>0</v>
      </c>
      <c r="H674" s="6">
        <f t="shared" si="21"/>
        <v>0</v>
      </c>
      <c r="I674" s="14">
        <v>0</v>
      </c>
      <c r="J674" s="7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2.75" customHeight="1" x14ac:dyDescent="0.2">
      <c r="A675" s="13">
        <v>151</v>
      </c>
      <c r="B675" s="5">
        <v>674</v>
      </c>
      <c r="C675" s="5">
        <f>'PR-RAS'!D682</f>
        <v>0</v>
      </c>
      <c r="D675" s="5">
        <f>'PR-RAS'!E682</f>
        <v>0</v>
      </c>
      <c r="E675" s="5">
        <v>0</v>
      </c>
      <c r="F675" s="5">
        <v>0</v>
      </c>
      <c r="G675" s="6">
        <f t="shared" si="20"/>
        <v>0</v>
      </c>
      <c r="H675" s="6">
        <f t="shared" si="21"/>
        <v>0</v>
      </c>
      <c r="I675" s="14">
        <v>0</v>
      </c>
      <c r="J675" s="7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2.75" customHeight="1" x14ac:dyDescent="0.2">
      <c r="A676" s="13">
        <v>151</v>
      </c>
      <c r="B676" s="5">
        <v>675</v>
      </c>
      <c r="C676" s="5">
        <f>'PR-RAS'!D683</f>
        <v>0</v>
      </c>
      <c r="D676" s="5">
        <f>'PR-RAS'!E683</f>
        <v>0</v>
      </c>
      <c r="E676" s="5">
        <v>0</v>
      </c>
      <c r="F676" s="5">
        <v>0</v>
      </c>
      <c r="G676" s="6">
        <f t="shared" si="20"/>
        <v>0</v>
      </c>
      <c r="H676" s="6">
        <f t="shared" si="21"/>
        <v>0</v>
      </c>
      <c r="I676" s="14">
        <v>0</v>
      </c>
      <c r="J676" s="7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2.75" customHeight="1" x14ac:dyDescent="0.2">
      <c r="A677" s="13">
        <v>151</v>
      </c>
      <c r="B677" s="5">
        <v>676</v>
      </c>
      <c r="C677" s="5">
        <f>'PR-RAS'!D684</f>
        <v>0</v>
      </c>
      <c r="D677" s="5">
        <f>'PR-RAS'!E684</f>
        <v>0</v>
      </c>
      <c r="E677" s="5">
        <v>0</v>
      </c>
      <c r="F677" s="5">
        <v>0</v>
      </c>
      <c r="G677" s="6">
        <f t="shared" si="20"/>
        <v>0</v>
      </c>
      <c r="H677" s="6">
        <f t="shared" si="21"/>
        <v>0</v>
      </c>
      <c r="I677" s="14">
        <v>0</v>
      </c>
      <c r="J677" s="7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2.75" customHeight="1" x14ac:dyDescent="0.2">
      <c r="A678" s="13">
        <v>151</v>
      </c>
      <c r="B678" s="5">
        <v>677</v>
      </c>
      <c r="C678" s="5">
        <f>'PR-RAS'!D685</f>
        <v>0</v>
      </c>
      <c r="D678" s="5">
        <f>'PR-RAS'!E685</f>
        <v>0</v>
      </c>
      <c r="E678" s="5">
        <v>0</v>
      </c>
      <c r="F678" s="5">
        <v>0</v>
      </c>
      <c r="G678" s="6">
        <f t="shared" si="20"/>
        <v>0</v>
      </c>
      <c r="H678" s="6">
        <f t="shared" si="21"/>
        <v>0</v>
      </c>
      <c r="I678" s="14">
        <v>0</v>
      </c>
      <c r="J678" s="7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2.75" customHeight="1" x14ac:dyDescent="0.2">
      <c r="A679" s="13">
        <v>151</v>
      </c>
      <c r="B679" s="5">
        <v>678</v>
      </c>
      <c r="C679" s="5">
        <f>'PR-RAS'!D686</f>
        <v>0</v>
      </c>
      <c r="D679" s="5">
        <f>'PR-RAS'!E686</f>
        <v>0</v>
      </c>
      <c r="E679" s="5">
        <v>0</v>
      </c>
      <c r="F679" s="5">
        <v>0</v>
      </c>
      <c r="G679" s="6">
        <f t="shared" si="20"/>
        <v>0</v>
      </c>
      <c r="H679" s="6">
        <f t="shared" si="21"/>
        <v>0</v>
      </c>
      <c r="I679" s="14">
        <v>0</v>
      </c>
      <c r="J679" s="7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2.75" customHeight="1" x14ac:dyDescent="0.2">
      <c r="A680" s="13">
        <v>151</v>
      </c>
      <c r="B680" s="5">
        <v>679</v>
      </c>
      <c r="C680" s="5">
        <f>'PR-RAS'!D687</f>
        <v>0</v>
      </c>
      <c r="D680" s="5">
        <f>'PR-RAS'!E687</f>
        <v>0</v>
      </c>
      <c r="E680" s="5">
        <v>0</v>
      </c>
      <c r="F680" s="5">
        <v>0</v>
      </c>
      <c r="G680" s="6">
        <f t="shared" si="20"/>
        <v>0</v>
      </c>
      <c r="H680" s="6">
        <f t="shared" si="21"/>
        <v>0</v>
      </c>
      <c r="I680" s="14">
        <v>0</v>
      </c>
      <c r="J680" s="7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2.75" customHeight="1" x14ac:dyDescent="0.2">
      <c r="A681" s="13">
        <v>151</v>
      </c>
      <c r="B681" s="5">
        <v>680</v>
      </c>
      <c r="C681" s="5">
        <f>'PR-RAS'!D688</f>
        <v>0</v>
      </c>
      <c r="D681" s="5">
        <f>'PR-RAS'!E688</f>
        <v>0</v>
      </c>
      <c r="E681" s="5">
        <v>0</v>
      </c>
      <c r="F681" s="5">
        <v>0</v>
      </c>
      <c r="G681" s="6">
        <f t="shared" si="20"/>
        <v>0</v>
      </c>
      <c r="H681" s="6">
        <f t="shared" si="21"/>
        <v>0</v>
      </c>
      <c r="I681" s="14">
        <v>0</v>
      </c>
      <c r="J681" s="7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2.75" customHeight="1" x14ac:dyDescent="0.2">
      <c r="A682" s="13">
        <v>151</v>
      </c>
      <c r="B682" s="5">
        <v>681</v>
      </c>
      <c r="C682" s="5">
        <f>'PR-RAS'!D689</f>
        <v>0</v>
      </c>
      <c r="D682" s="5">
        <f>'PR-RAS'!E689</f>
        <v>0</v>
      </c>
      <c r="E682" s="5">
        <v>0</v>
      </c>
      <c r="F682" s="5">
        <v>0</v>
      </c>
      <c r="G682" s="6">
        <f t="shared" si="20"/>
        <v>0</v>
      </c>
      <c r="H682" s="6">
        <f t="shared" si="21"/>
        <v>0</v>
      </c>
      <c r="I682" s="14">
        <v>0</v>
      </c>
      <c r="J682" s="7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2.75" customHeight="1" x14ac:dyDescent="0.2">
      <c r="A683" s="13">
        <v>151</v>
      </c>
      <c r="B683" s="5">
        <v>682</v>
      </c>
      <c r="C683" s="5">
        <f>'PR-RAS'!D690</f>
        <v>0</v>
      </c>
      <c r="D683" s="5">
        <f>'PR-RAS'!E690</f>
        <v>0</v>
      </c>
      <c r="E683" s="5">
        <v>0</v>
      </c>
      <c r="F683" s="5">
        <v>0</v>
      </c>
      <c r="G683" s="6">
        <f t="shared" si="20"/>
        <v>0</v>
      </c>
      <c r="H683" s="6">
        <f t="shared" si="21"/>
        <v>0</v>
      </c>
      <c r="I683" s="14">
        <v>0</v>
      </c>
      <c r="J683" s="7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2.75" customHeight="1" x14ac:dyDescent="0.2">
      <c r="A684" s="13">
        <v>151</v>
      </c>
      <c r="B684" s="5">
        <v>683</v>
      </c>
      <c r="C684" s="5">
        <f>'PR-RAS'!D691</f>
        <v>0</v>
      </c>
      <c r="D684" s="5">
        <f>'PR-RAS'!E691</f>
        <v>0</v>
      </c>
      <c r="E684" s="5">
        <v>0</v>
      </c>
      <c r="F684" s="5">
        <v>0</v>
      </c>
      <c r="G684" s="6">
        <f t="shared" si="20"/>
        <v>0</v>
      </c>
      <c r="H684" s="6">
        <f t="shared" si="21"/>
        <v>0</v>
      </c>
      <c r="I684" s="14">
        <v>0</v>
      </c>
      <c r="J684" s="7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2.75" customHeight="1" x14ac:dyDescent="0.2">
      <c r="A685" s="13">
        <v>151</v>
      </c>
      <c r="B685" s="5">
        <v>684</v>
      </c>
      <c r="C685" s="5">
        <f>'PR-RAS'!D692</f>
        <v>0</v>
      </c>
      <c r="D685" s="5">
        <f>'PR-RAS'!E692</f>
        <v>0</v>
      </c>
      <c r="E685" s="5">
        <v>0</v>
      </c>
      <c r="F685" s="5">
        <v>0</v>
      </c>
      <c r="G685" s="6">
        <f t="shared" si="20"/>
        <v>0</v>
      </c>
      <c r="H685" s="6">
        <f t="shared" si="21"/>
        <v>0</v>
      </c>
      <c r="I685" s="14">
        <v>0</v>
      </c>
      <c r="J685" s="7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2.75" customHeight="1" x14ac:dyDescent="0.2">
      <c r="A686" s="13">
        <v>151</v>
      </c>
      <c r="B686" s="5">
        <v>685</v>
      </c>
      <c r="C686" s="5">
        <f>'PR-RAS'!D693</f>
        <v>0</v>
      </c>
      <c r="D686" s="5">
        <f>'PR-RAS'!E693</f>
        <v>0</v>
      </c>
      <c r="E686" s="5">
        <v>0</v>
      </c>
      <c r="F686" s="5">
        <v>0</v>
      </c>
      <c r="G686" s="6">
        <f t="shared" si="20"/>
        <v>0</v>
      </c>
      <c r="H686" s="6">
        <f t="shared" si="21"/>
        <v>0</v>
      </c>
      <c r="I686" s="14">
        <v>0</v>
      </c>
      <c r="J686" s="7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2.75" customHeight="1" x14ac:dyDescent="0.2">
      <c r="A687" s="13">
        <v>151</v>
      </c>
      <c r="B687" s="5">
        <v>686</v>
      </c>
      <c r="C687" s="5">
        <f>'PR-RAS'!D694</f>
        <v>0</v>
      </c>
      <c r="D687" s="5">
        <f>'PR-RAS'!E694</f>
        <v>0</v>
      </c>
      <c r="E687" s="5">
        <v>0</v>
      </c>
      <c r="F687" s="5">
        <v>0</v>
      </c>
      <c r="G687" s="6">
        <f t="shared" si="20"/>
        <v>0</v>
      </c>
      <c r="H687" s="6">
        <f t="shared" si="21"/>
        <v>0</v>
      </c>
      <c r="I687" s="14">
        <v>0</v>
      </c>
      <c r="J687" s="7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2.75" customHeight="1" x14ac:dyDescent="0.2">
      <c r="A688" s="13">
        <v>151</v>
      </c>
      <c r="B688" s="5">
        <v>687</v>
      </c>
      <c r="C688" s="5">
        <f>'PR-RAS'!D695</f>
        <v>0</v>
      </c>
      <c r="D688" s="5">
        <f>'PR-RAS'!E695</f>
        <v>0</v>
      </c>
      <c r="E688" s="5">
        <v>0</v>
      </c>
      <c r="F688" s="5">
        <v>0</v>
      </c>
      <c r="G688" s="6">
        <f t="shared" si="20"/>
        <v>0</v>
      </c>
      <c r="H688" s="6">
        <f t="shared" si="21"/>
        <v>0</v>
      </c>
      <c r="I688" s="14">
        <v>0</v>
      </c>
      <c r="J688" s="7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2.75" customHeight="1" x14ac:dyDescent="0.2">
      <c r="A689" s="13">
        <v>151</v>
      </c>
      <c r="B689" s="5">
        <v>688</v>
      </c>
      <c r="C689" s="5">
        <f>'PR-RAS'!D696</f>
        <v>0</v>
      </c>
      <c r="D689" s="5">
        <f>'PR-RAS'!E696</f>
        <v>0</v>
      </c>
      <c r="E689" s="5">
        <v>0</v>
      </c>
      <c r="F689" s="5">
        <v>0</v>
      </c>
      <c r="G689" s="6">
        <f t="shared" si="20"/>
        <v>0</v>
      </c>
      <c r="H689" s="6">
        <f t="shared" si="21"/>
        <v>0</v>
      </c>
      <c r="I689" s="14">
        <v>0</v>
      </c>
      <c r="J689" s="7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2.75" customHeight="1" x14ac:dyDescent="0.2">
      <c r="A690" s="13">
        <v>151</v>
      </c>
      <c r="B690" s="5">
        <v>689</v>
      </c>
      <c r="C690" s="5">
        <f>'PR-RAS'!D697</f>
        <v>0</v>
      </c>
      <c r="D690" s="5">
        <f>'PR-RAS'!E697</f>
        <v>0</v>
      </c>
      <c r="E690" s="5">
        <v>0</v>
      </c>
      <c r="F690" s="5">
        <v>0</v>
      </c>
      <c r="G690" s="6">
        <f t="shared" si="20"/>
        <v>0</v>
      </c>
      <c r="H690" s="6">
        <f t="shared" si="21"/>
        <v>0</v>
      </c>
      <c r="I690" s="14">
        <v>0</v>
      </c>
      <c r="J690" s="7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2.75" customHeight="1" x14ac:dyDescent="0.2">
      <c r="A691" s="13">
        <v>151</v>
      </c>
      <c r="B691" s="5">
        <v>690</v>
      </c>
      <c r="C691" s="5">
        <f>'PR-RAS'!D698</f>
        <v>0</v>
      </c>
      <c r="D691" s="5">
        <f>'PR-RAS'!E698</f>
        <v>0</v>
      </c>
      <c r="E691" s="5">
        <v>0</v>
      </c>
      <c r="F691" s="5">
        <v>0</v>
      </c>
      <c r="G691" s="6">
        <f t="shared" si="20"/>
        <v>0</v>
      </c>
      <c r="H691" s="6">
        <f t="shared" si="21"/>
        <v>0</v>
      </c>
      <c r="I691" s="14">
        <v>0</v>
      </c>
      <c r="J691" s="7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2.75" customHeight="1" x14ac:dyDescent="0.2">
      <c r="A692" s="13">
        <v>151</v>
      </c>
      <c r="B692" s="5">
        <v>691</v>
      </c>
      <c r="C692" s="5">
        <f>'PR-RAS'!D699</f>
        <v>0</v>
      </c>
      <c r="D692" s="5">
        <f>'PR-RAS'!E699</f>
        <v>0</v>
      </c>
      <c r="E692" s="5">
        <v>0</v>
      </c>
      <c r="F692" s="5">
        <v>0</v>
      </c>
      <c r="G692" s="6">
        <f t="shared" si="20"/>
        <v>0</v>
      </c>
      <c r="H692" s="6">
        <f t="shared" si="21"/>
        <v>0</v>
      </c>
      <c r="I692" s="14">
        <v>0</v>
      </c>
      <c r="J692" s="7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2.75" customHeight="1" x14ac:dyDescent="0.2">
      <c r="A693" s="13">
        <v>151</v>
      </c>
      <c r="B693" s="5">
        <v>692</v>
      </c>
      <c r="C693" s="5">
        <f>'PR-RAS'!D700</f>
        <v>0</v>
      </c>
      <c r="D693" s="5">
        <f>'PR-RAS'!E700</f>
        <v>0</v>
      </c>
      <c r="E693" s="5">
        <v>0</v>
      </c>
      <c r="F693" s="5">
        <v>0</v>
      </c>
      <c r="G693" s="6">
        <f t="shared" si="20"/>
        <v>0</v>
      </c>
      <c r="H693" s="6">
        <f t="shared" si="21"/>
        <v>0</v>
      </c>
      <c r="I693" s="14">
        <v>0</v>
      </c>
      <c r="J693" s="7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2.75" customHeight="1" x14ac:dyDescent="0.2">
      <c r="A694" s="13">
        <v>151</v>
      </c>
      <c r="B694" s="5">
        <v>693</v>
      </c>
      <c r="C694" s="5">
        <f>'PR-RAS'!D701</f>
        <v>0</v>
      </c>
      <c r="D694" s="5">
        <f>'PR-RAS'!E701</f>
        <v>0</v>
      </c>
      <c r="E694" s="5">
        <v>0</v>
      </c>
      <c r="F694" s="5">
        <v>0</v>
      </c>
      <c r="G694" s="6">
        <f t="shared" si="20"/>
        <v>0</v>
      </c>
      <c r="H694" s="6">
        <f t="shared" si="21"/>
        <v>0</v>
      </c>
      <c r="I694" s="14">
        <v>0</v>
      </c>
      <c r="J694" s="7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2.75" customHeight="1" x14ac:dyDescent="0.2">
      <c r="A695" s="13">
        <v>151</v>
      </c>
      <c r="B695" s="5">
        <v>694</v>
      </c>
      <c r="C695" s="5">
        <f>'PR-RAS'!D702</f>
        <v>0</v>
      </c>
      <c r="D695" s="5">
        <f>'PR-RAS'!E702</f>
        <v>0</v>
      </c>
      <c r="E695" s="5">
        <v>0</v>
      </c>
      <c r="F695" s="5">
        <v>0</v>
      </c>
      <c r="G695" s="6">
        <f t="shared" si="20"/>
        <v>0</v>
      </c>
      <c r="H695" s="6">
        <f t="shared" si="21"/>
        <v>0</v>
      </c>
      <c r="I695" s="14">
        <v>0</v>
      </c>
      <c r="J695" s="7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2.75" customHeight="1" x14ac:dyDescent="0.2">
      <c r="A696" s="13">
        <v>151</v>
      </c>
      <c r="B696" s="5">
        <v>695</v>
      </c>
      <c r="C696" s="5">
        <f>'PR-RAS'!D703</f>
        <v>0</v>
      </c>
      <c r="D696" s="5">
        <f>'PR-RAS'!E703</f>
        <v>0</v>
      </c>
      <c r="E696" s="5">
        <v>0</v>
      </c>
      <c r="F696" s="5">
        <v>0</v>
      </c>
      <c r="G696" s="6">
        <f t="shared" si="20"/>
        <v>0</v>
      </c>
      <c r="H696" s="6">
        <f t="shared" si="21"/>
        <v>0</v>
      </c>
      <c r="I696" s="14">
        <v>0</v>
      </c>
      <c r="J696" s="7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2.75" customHeight="1" x14ac:dyDescent="0.2">
      <c r="A697" s="13">
        <v>151</v>
      </c>
      <c r="B697" s="5">
        <v>696</v>
      </c>
      <c r="C697" s="5">
        <f>'PR-RAS'!D704</f>
        <v>0</v>
      </c>
      <c r="D697" s="5">
        <f>'PR-RAS'!E704</f>
        <v>0</v>
      </c>
      <c r="E697" s="5">
        <v>0</v>
      </c>
      <c r="F697" s="5">
        <v>0</v>
      </c>
      <c r="G697" s="6">
        <f t="shared" si="20"/>
        <v>0</v>
      </c>
      <c r="H697" s="6">
        <f t="shared" si="21"/>
        <v>0</v>
      </c>
      <c r="I697" s="14">
        <v>0</v>
      </c>
      <c r="J697" s="7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2.75" customHeight="1" x14ac:dyDescent="0.2">
      <c r="A698" s="13">
        <v>151</v>
      </c>
      <c r="B698" s="5">
        <v>697</v>
      </c>
      <c r="C698" s="5">
        <f>'PR-RAS'!D705</f>
        <v>0</v>
      </c>
      <c r="D698" s="5">
        <f>'PR-RAS'!E705</f>
        <v>0</v>
      </c>
      <c r="E698" s="5">
        <v>0</v>
      </c>
      <c r="F698" s="5">
        <v>0</v>
      </c>
      <c r="G698" s="6">
        <f t="shared" si="20"/>
        <v>0</v>
      </c>
      <c r="H698" s="6">
        <f t="shared" si="21"/>
        <v>0</v>
      </c>
      <c r="I698" s="14">
        <v>0</v>
      </c>
      <c r="J698" s="7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2.75" customHeight="1" x14ac:dyDescent="0.2">
      <c r="A699" s="13">
        <v>151</v>
      </c>
      <c r="B699" s="5">
        <v>698</v>
      </c>
      <c r="C699" s="5">
        <f>'PR-RAS'!D706</f>
        <v>0</v>
      </c>
      <c r="D699" s="5">
        <f>'PR-RAS'!E706</f>
        <v>0</v>
      </c>
      <c r="E699" s="5">
        <v>0</v>
      </c>
      <c r="F699" s="5">
        <v>0</v>
      </c>
      <c r="G699" s="6">
        <f t="shared" si="20"/>
        <v>0</v>
      </c>
      <c r="H699" s="6">
        <f t="shared" si="21"/>
        <v>0</v>
      </c>
      <c r="I699" s="14">
        <v>0</v>
      </c>
      <c r="J699" s="7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2.75" customHeight="1" x14ac:dyDescent="0.2">
      <c r="A700" s="13">
        <v>151</v>
      </c>
      <c r="B700" s="5">
        <v>699</v>
      </c>
      <c r="C700" s="5">
        <f>'PR-RAS'!D707</f>
        <v>0</v>
      </c>
      <c r="D700" s="5">
        <f>'PR-RAS'!E707</f>
        <v>0</v>
      </c>
      <c r="E700" s="5">
        <v>0</v>
      </c>
      <c r="F700" s="5">
        <v>0</v>
      </c>
      <c r="G700" s="6">
        <f t="shared" si="20"/>
        <v>0</v>
      </c>
      <c r="H700" s="6">
        <f t="shared" si="21"/>
        <v>0</v>
      </c>
      <c r="I700" s="14">
        <v>0</v>
      </c>
      <c r="J700" s="7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2.75" customHeight="1" x14ac:dyDescent="0.2">
      <c r="A701" s="13">
        <v>151</v>
      </c>
      <c r="B701" s="5">
        <v>700</v>
      </c>
      <c r="C701" s="5">
        <f>'PR-RAS'!D708</f>
        <v>0</v>
      </c>
      <c r="D701" s="5">
        <f>'PR-RAS'!E708</f>
        <v>0</v>
      </c>
      <c r="E701" s="5">
        <v>0</v>
      </c>
      <c r="F701" s="5">
        <v>0</v>
      </c>
      <c r="G701" s="6">
        <f t="shared" si="20"/>
        <v>0</v>
      </c>
      <c r="H701" s="6">
        <f t="shared" si="21"/>
        <v>0</v>
      </c>
      <c r="I701" s="14">
        <v>0</v>
      </c>
      <c r="J701" s="7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2.75" customHeight="1" x14ac:dyDescent="0.2">
      <c r="A702" s="13">
        <v>151</v>
      </c>
      <c r="B702" s="5">
        <v>701</v>
      </c>
      <c r="C702" s="5">
        <f>'PR-RAS'!D709</f>
        <v>0</v>
      </c>
      <c r="D702" s="5">
        <f>'PR-RAS'!E709</f>
        <v>0</v>
      </c>
      <c r="E702" s="5">
        <v>0</v>
      </c>
      <c r="F702" s="5">
        <v>0</v>
      </c>
      <c r="G702" s="6">
        <f t="shared" si="20"/>
        <v>0</v>
      </c>
      <c r="H702" s="6">
        <f t="shared" si="21"/>
        <v>0</v>
      </c>
      <c r="I702" s="14">
        <v>0</v>
      </c>
      <c r="J702" s="7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2.75" customHeight="1" x14ac:dyDescent="0.2">
      <c r="A703" s="13">
        <v>151</v>
      </c>
      <c r="B703" s="5">
        <v>702</v>
      </c>
      <c r="C703" s="5">
        <f>'PR-RAS'!D710</f>
        <v>0</v>
      </c>
      <c r="D703" s="5">
        <f>'PR-RAS'!E710</f>
        <v>0</v>
      </c>
      <c r="E703" s="5">
        <v>0</v>
      </c>
      <c r="F703" s="5">
        <v>0</v>
      </c>
      <c r="G703" s="6">
        <f t="shared" si="20"/>
        <v>0</v>
      </c>
      <c r="H703" s="6">
        <f t="shared" si="21"/>
        <v>0</v>
      </c>
      <c r="I703" s="14">
        <v>0</v>
      </c>
      <c r="J703" s="7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2.75" customHeight="1" x14ac:dyDescent="0.2">
      <c r="A704" s="13">
        <v>151</v>
      </c>
      <c r="B704" s="5">
        <v>703</v>
      </c>
      <c r="C704" s="5">
        <f>'PR-RAS'!D711</f>
        <v>0</v>
      </c>
      <c r="D704" s="5">
        <f>'PR-RAS'!E711</f>
        <v>0</v>
      </c>
      <c r="E704" s="5">
        <v>0</v>
      </c>
      <c r="F704" s="5">
        <v>0</v>
      </c>
      <c r="G704" s="6">
        <f t="shared" si="20"/>
        <v>0</v>
      </c>
      <c r="H704" s="6">
        <f t="shared" si="21"/>
        <v>0</v>
      </c>
      <c r="I704" s="14">
        <v>0</v>
      </c>
      <c r="J704" s="7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2.75" customHeight="1" x14ac:dyDescent="0.2">
      <c r="A705" s="13">
        <v>151</v>
      </c>
      <c r="B705" s="5">
        <v>704</v>
      </c>
      <c r="C705" s="5">
        <f>'PR-RAS'!D712</f>
        <v>0</v>
      </c>
      <c r="D705" s="5">
        <f>'PR-RAS'!E712</f>
        <v>0</v>
      </c>
      <c r="E705" s="5">
        <v>0</v>
      </c>
      <c r="F705" s="5">
        <v>0</v>
      </c>
      <c r="G705" s="6">
        <f t="shared" si="20"/>
        <v>0</v>
      </c>
      <c r="H705" s="6">
        <f t="shared" si="21"/>
        <v>0</v>
      </c>
      <c r="I705" s="14">
        <v>0</v>
      </c>
      <c r="J705" s="7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2.75" customHeight="1" x14ac:dyDescent="0.2">
      <c r="A706" s="13">
        <v>151</v>
      </c>
      <c r="B706" s="5">
        <v>705</v>
      </c>
      <c r="C706" s="5">
        <f>'PR-RAS'!D713</f>
        <v>0</v>
      </c>
      <c r="D706" s="5">
        <f>'PR-RAS'!E713</f>
        <v>0</v>
      </c>
      <c r="E706" s="5">
        <v>0</v>
      </c>
      <c r="F706" s="5">
        <v>0</v>
      </c>
      <c r="G706" s="6">
        <f t="shared" ref="G706:G769" si="22">(B706/1000)*(C706*1+D706*2)</f>
        <v>0</v>
      </c>
      <c r="H706" s="6">
        <f t="shared" ref="H706:H769" si="23">ABS(C706-ROUND(C706,0))+ABS(D706-ROUND(D706,0))</f>
        <v>0</v>
      </c>
      <c r="I706" s="14">
        <v>0</v>
      </c>
      <c r="J706" s="7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2.75" customHeight="1" x14ac:dyDescent="0.2">
      <c r="A707" s="13">
        <v>151</v>
      </c>
      <c r="B707" s="5">
        <v>706</v>
      </c>
      <c r="C707" s="5">
        <f>'PR-RAS'!D714</f>
        <v>0</v>
      </c>
      <c r="D707" s="5">
        <f>'PR-RAS'!E714</f>
        <v>0</v>
      </c>
      <c r="E707" s="5">
        <v>0</v>
      </c>
      <c r="F707" s="5">
        <v>0</v>
      </c>
      <c r="G707" s="6">
        <f t="shared" si="22"/>
        <v>0</v>
      </c>
      <c r="H707" s="6">
        <f t="shared" si="23"/>
        <v>0</v>
      </c>
      <c r="I707" s="14">
        <v>0</v>
      </c>
      <c r="J707" s="7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2.75" customHeight="1" x14ac:dyDescent="0.2">
      <c r="A708" s="13">
        <v>151</v>
      </c>
      <c r="B708" s="5">
        <v>707</v>
      </c>
      <c r="C708" s="5">
        <f>'PR-RAS'!D715</f>
        <v>0</v>
      </c>
      <c r="D708" s="5">
        <f>'PR-RAS'!E715</f>
        <v>0</v>
      </c>
      <c r="E708" s="5">
        <v>0</v>
      </c>
      <c r="F708" s="5">
        <v>0</v>
      </c>
      <c r="G708" s="6">
        <f t="shared" si="22"/>
        <v>0</v>
      </c>
      <c r="H708" s="6">
        <f t="shared" si="23"/>
        <v>0</v>
      </c>
      <c r="I708" s="14">
        <v>0</v>
      </c>
      <c r="J708" s="7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2.75" customHeight="1" x14ac:dyDescent="0.2">
      <c r="A709" s="13">
        <v>151</v>
      </c>
      <c r="B709" s="5">
        <v>708</v>
      </c>
      <c r="C709" s="5">
        <f>'PR-RAS'!D716</f>
        <v>0</v>
      </c>
      <c r="D709" s="5">
        <f>'PR-RAS'!E716</f>
        <v>0</v>
      </c>
      <c r="E709" s="5">
        <v>0</v>
      </c>
      <c r="F709" s="5">
        <v>0</v>
      </c>
      <c r="G709" s="6">
        <f t="shared" si="22"/>
        <v>0</v>
      </c>
      <c r="H709" s="6">
        <f t="shared" si="23"/>
        <v>0</v>
      </c>
      <c r="I709" s="14">
        <v>0</v>
      </c>
      <c r="J709" s="7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2.75" customHeight="1" x14ac:dyDescent="0.2">
      <c r="A710" s="13">
        <v>151</v>
      </c>
      <c r="B710" s="5">
        <v>709</v>
      </c>
      <c r="C710" s="5">
        <f>'PR-RAS'!D717</f>
        <v>0</v>
      </c>
      <c r="D710" s="5">
        <f>'PR-RAS'!E717</f>
        <v>0</v>
      </c>
      <c r="E710" s="5">
        <v>0</v>
      </c>
      <c r="F710" s="5">
        <v>0</v>
      </c>
      <c r="G710" s="6">
        <f t="shared" si="22"/>
        <v>0</v>
      </c>
      <c r="H710" s="6">
        <f t="shared" si="23"/>
        <v>0</v>
      </c>
      <c r="I710" s="14">
        <v>0</v>
      </c>
      <c r="J710" s="7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2.75" customHeight="1" x14ac:dyDescent="0.2">
      <c r="A711" s="13">
        <v>151</v>
      </c>
      <c r="B711" s="5">
        <v>710</v>
      </c>
      <c r="C711" s="5">
        <f>'PR-RAS'!D718</f>
        <v>0</v>
      </c>
      <c r="D711" s="5">
        <f>'PR-RAS'!E718</f>
        <v>0</v>
      </c>
      <c r="E711" s="5">
        <v>0</v>
      </c>
      <c r="F711" s="5">
        <v>0</v>
      </c>
      <c r="G711" s="6">
        <f t="shared" si="22"/>
        <v>0</v>
      </c>
      <c r="H711" s="6">
        <f t="shared" si="23"/>
        <v>0</v>
      </c>
      <c r="I711" s="14">
        <v>0</v>
      </c>
      <c r="J711" s="7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2.75" customHeight="1" x14ac:dyDescent="0.2">
      <c r="A712" s="13">
        <v>151</v>
      </c>
      <c r="B712" s="5">
        <v>711</v>
      </c>
      <c r="C712" s="5">
        <f>'PR-RAS'!D719</f>
        <v>0</v>
      </c>
      <c r="D712" s="5">
        <f>'PR-RAS'!E719</f>
        <v>0</v>
      </c>
      <c r="E712" s="5">
        <v>0</v>
      </c>
      <c r="F712" s="5">
        <v>0</v>
      </c>
      <c r="G712" s="6">
        <f t="shared" si="22"/>
        <v>0</v>
      </c>
      <c r="H712" s="6">
        <f t="shared" si="23"/>
        <v>0</v>
      </c>
      <c r="I712" s="14">
        <v>0</v>
      </c>
      <c r="J712" s="7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2.75" customHeight="1" x14ac:dyDescent="0.2">
      <c r="A713" s="13">
        <v>151</v>
      </c>
      <c r="B713" s="5">
        <v>712</v>
      </c>
      <c r="C713" s="5">
        <f>'PR-RAS'!D720</f>
        <v>0</v>
      </c>
      <c r="D713" s="5">
        <f>'PR-RAS'!E720</f>
        <v>0</v>
      </c>
      <c r="E713" s="5">
        <v>0</v>
      </c>
      <c r="F713" s="5">
        <v>0</v>
      </c>
      <c r="G713" s="6">
        <f t="shared" si="22"/>
        <v>0</v>
      </c>
      <c r="H713" s="6">
        <f t="shared" si="23"/>
        <v>0</v>
      </c>
      <c r="I713" s="14">
        <v>0</v>
      </c>
      <c r="J713" s="7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2.75" customHeight="1" x14ac:dyDescent="0.2">
      <c r="A714" s="13">
        <v>151</v>
      </c>
      <c r="B714" s="5">
        <v>713</v>
      </c>
      <c r="C714" s="5">
        <f>'PR-RAS'!D721</f>
        <v>0</v>
      </c>
      <c r="D714" s="5">
        <f>'PR-RAS'!E721</f>
        <v>0</v>
      </c>
      <c r="E714" s="5">
        <v>0</v>
      </c>
      <c r="F714" s="5">
        <v>0</v>
      </c>
      <c r="G714" s="6">
        <f t="shared" si="22"/>
        <v>0</v>
      </c>
      <c r="H714" s="6">
        <f t="shared" si="23"/>
        <v>0</v>
      </c>
      <c r="I714" s="14">
        <v>0</v>
      </c>
      <c r="J714" s="7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2.75" customHeight="1" x14ac:dyDescent="0.2">
      <c r="A715" s="13">
        <v>151</v>
      </c>
      <c r="B715" s="5">
        <v>714</v>
      </c>
      <c r="C715" s="5">
        <f>'PR-RAS'!D722</f>
        <v>0</v>
      </c>
      <c r="D715" s="5">
        <f>'PR-RAS'!E722</f>
        <v>0</v>
      </c>
      <c r="E715" s="5">
        <v>0</v>
      </c>
      <c r="F715" s="5">
        <v>0</v>
      </c>
      <c r="G715" s="6">
        <f t="shared" si="22"/>
        <v>0</v>
      </c>
      <c r="H715" s="6">
        <f t="shared" si="23"/>
        <v>0</v>
      </c>
      <c r="I715" s="14">
        <v>0</v>
      </c>
      <c r="J715" s="7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2.75" customHeight="1" x14ac:dyDescent="0.2">
      <c r="A716" s="13">
        <v>151</v>
      </c>
      <c r="B716" s="5">
        <v>715</v>
      </c>
      <c r="C716" s="5">
        <f>'PR-RAS'!D723</f>
        <v>0</v>
      </c>
      <c r="D716" s="5">
        <f>'PR-RAS'!E723</f>
        <v>0</v>
      </c>
      <c r="E716" s="5">
        <v>0</v>
      </c>
      <c r="F716" s="5">
        <v>0</v>
      </c>
      <c r="G716" s="6">
        <f t="shared" si="22"/>
        <v>0</v>
      </c>
      <c r="H716" s="6">
        <f t="shared" si="23"/>
        <v>0</v>
      </c>
      <c r="I716" s="14">
        <v>0</v>
      </c>
      <c r="J716" s="7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2.75" customHeight="1" x14ac:dyDescent="0.2">
      <c r="A717" s="13">
        <v>151</v>
      </c>
      <c r="B717" s="5">
        <v>716</v>
      </c>
      <c r="C717" s="5">
        <f>'PR-RAS'!D724</f>
        <v>83512.08</v>
      </c>
      <c r="D717" s="5">
        <f>'PR-RAS'!E724</f>
        <v>97490.38</v>
      </c>
      <c r="E717" s="5">
        <v>0</v>
      </c>
      <c r="F717" s="5">
        <v>0</v>
      </c>
      <c r="G717" s="6">
        <f t="shared" si="22"/>
        <v>199400.87344</v>
      </c>
      <c r="H717" s="6">
        <f t="shared" si="23"/>
        <v>0.46000000000640284</v>
      </c>
      <c r="I717" s="14">
        <v>0</v>
      </c>
      <c r="J717" s="7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2.75" customHeight="1" x14ac:dyDescent="0.2">
      <c r="A718" s="13">
        <v>151</v>
      </c>
      <c r="B718" s="5">
        <v>717</v>
      </c>
      <c r="C718" s="5">
        <f>'PR-RAS'!D725</f>
        <v>0</v>
      </c>
      <c r="D718" s="5">
        <f>'PR-RAS'!E725</f>
        <v>0</v>
      </c>
      <c r="E718" s="5">
        <v>0</v>
      </c>
      <c r="F718" s="5">
        <v>0</v>
      </c>
      <c r="G718" s="6">
        <f t="shared" si="22"/>
        <v>0</v>
      </c>
      <c r="H718" s="6">
        <f t="shared" si="23"/>
        <v>0</v>
      </c>
      <c r="I718" s="14">
        <v>0</v>
      </c>
      <c r="J718" s="7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2.75" customHeight="1" x14ac:dyDescent="0.2">
      <c r="A719" s="13">
        <v>151</v>
      </c>
      <c r="B719" s="5">
        <v>718</v>
      </c>
      <c r="C719" s="5">
        <f>'PR-RAS'!D726</f>
        <v>0</v>
      </c>
      <c r="D719" s="5">
        <f>'PR-RAS'!E726</f>
        <v>0</v>
      </c>
      <c r="E719" s="5">
        <v>0</v>
      </c>
      <c r="F719" s="5">
        <v>0</v>
      </c>
      <c r="G719" s="6">
        <f t="shared" si="22"/>
        <v>0</v>
      </c>
      <c r="H719" s="6">
        <f t="shared" si="23"/>
        <v>0</v>
      </c>
      <c r="I719" s="14">
        <v>0</v>
      </c>
      <c r="J719" s="7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2.75" customHeight="1" x14ac:dyDescent="0.2">
      <c r="A720" s="13">
        <v>151</v>
      </c>
      <c r="B720" s="5">
        <v>719</v>
      </c>
      <c r="C720" s="5">
        <f>'PR-RAS'!D727</f>
        <v>0</v>
      </c>
      <c r="D720" s="5">
        <f>'PR-RAS'!E727</f>
        <v>0</v>
      </c>
      <c r="E720" s="5">
        <v>0</v>
      </c>
      <c r="F720" s="5">
        <v>0</v>
      </c>
      <c r="G720" s="6">
        <f t="shared" si="22"/>
        <v>0</v>
      </c>
      <c r="H720" s="6">
        <f t="shared" si="23"/>
        <v>0</v>
      </c>
      <c r="I720" s="14">
        <v>0</v>
      </c>
      <c r="J720" s="7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2.75" customHeight="1" x14ac:dyDescent="0.2">
      <c r="A721" s="13">
        <v>151</v>
      </c>
      <c r="B721" s="5">
        <v>720</v>
      </c>
      <c r="C721" s="5">
        <f>'PR-RAS'!D728</f>
        <v>0</v>
      </c>
      <c r="D721" s="5">
        <f>'PR-RAS'!E728</f>
        <v>0</v>
      </c>
      <c r="E721" s="5">
        <v>0</v>
      </c>
      <c r="F721" s="5">
        <v>0</v>
      </c>
      <c r="G721" s="6">
        <f t="shared" si="22"/>
        <v>0</v>
      </c>
      <c r="H721" s="6">
        <f t="shared" si="23"/>
        <v>0</v>
      </c>
      <c r="I721" s="14">
        <v>0</v>
      </c>
      <c r="J721" s="7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2.75" customHeight="1" x14ac:dyDescent="0.2">
      <c r="A722" s="13">
        <v>151</v>
      </c>
      <c r="B722" s="5">
        <v>721</v>
      </c>
      <c r="C722" s="5">
        <f>'PR-RAS'!D729</f>
        <v>0</v>
      </c>
      <c r="D722" s="5">
        <f>'PR-RAS'!E729</f>
        <v>0</v>
      </c>
      <c r="E722" s="5">
        <v>0</v>
      </c>
      <c r="F722" s="5">
        <v>0</v>
      </c>
      <c r="G722" s="6">
        <f t="shared" si="22"/>
        <v>0</v>
      </c>
      <c r="H722" s="6">
        <f t="shared" si="23"/>
        <v>0</v>
      </c>
      <c r="I722" s="14">
        <v>0</v>
      </c>
      <c r="J722" s="7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2.75" customHeight="1" x14ac:dyDescent="0.2">
      <c r="A723" s="13">
        <v>151</v>
      </c>
      <c r="B723" s="5">
        <v>722</v>
      </c>
      <c r="C723" s="5">
        <f>'PR-RAS'!D730</f>
        <v>0</v>
      </c>
      <c r="D723" s="5">
        <f>'PR-RAS'!E730</f>
        <v>0</v>
      </c>
      <c r="E723" s="5">
        <v>0</v>
      </c>
      <c r="F723" s="5">
        <v>0</v>
      </c>
      <c r="G723" s="6">
        <f t="shared" si="22"/>
        <v>0</v>
      </c>
      <c r="H723" s="6">
        <f t="shared" si="23"/>
        <v>0</v>
      </c>
      <c r="I723" s="14">
        <v>0</v>
      </c>
      <c r="J723" s="7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2.75" customHeight="1" x14ac:dyDescent="0.2">
      <c r="A724" s="13">
        <v>151</v>
      </c>
      <c r="B724" s="5">
        <v>723</v>
      </c>
      <c r="C724" s="5">
        <f>'PR-RAS'!D731</f>
        <v>0</v>
      </c>
      <c r="D724" s="5">
        <f>'PR-RAS'!E731</f>
        <v>0</v>
      </c>
      <c r="E724" s="5">
        <v>0</v>
      </c>
      <c r="F724" s="5">
        <v>0</v>
      </c>
      <c r="G724" s="6">
        <f t="shared" si="22"/>
        <v>0</v>
      </c>
      <c r="H724" s="6">
        <f t="shared" si="23"/>
        <v>0</v>
      </c>
      <c r="I724" s="14">
        <v>0</v>
      </c>
      <c r="J724" s="7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2.75" customHeight="1" x14ac:dyDescent="0.2">
      <c r="A725" s="13">
        <v>151</v>
      </c>
      <c r="B725" s="5">
        <v>724</v>
      </c>
      <c r="C725" s="5">
        <f>'PR-RAS'!D732</f>
        <v>0</v>
      </c>
      <c r="D725" s="5">
        <f>'PR-RAS'!E732</f>
        <v>1500</v>
      </c>
      <c r="E725" s="5">
        <v>0</v>
      </c>
      <c r="F725" s="5">
        <v>0</v>
      </c>
      <c r="G725" s="6">
        <f t="shared" si="22"/>
        <v>2172</v>
      </c>
      <c r="H725" s="6">
        <f t="shared" si="23"/>
        <v>0</v>
      </c>
      <c r="I725" s="14">
        <v>0</v>
      </c>
      <c r="J725" s="7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2.75" customHeight="1" x14ac:dyDescent="0.2">
      <c r="A726" s="13">
        <v>151</v>
      </c>
      <c r="B726" s="5">
        <v>725</v>
      </c>
      <c r="C726" s="5">
        <f>'PR-RAS'!D733</f>
        <v>670</v>
      </c>
      <c r="D726" s="5">
        <f>'PR-RAS'!E733</f>
        <v>335</v>
      </c>
      <c r="E726" s="5">
        <v>0</v>
      </c>
      <c r="F726" s="5">
        <v>0</v>
      </c>
      <c r="G726" s="6">
        <f t="shared" si="22"/>
        <v>971.5</v>
      </c>
      <c r="H726" s="6">
        <f t="shared" si="23"/>
        <v>0</v>
      </c>
      <c r="I726" s="14">
        <v>0</v>
      </c>
      <c r="J726" s="7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2.75" customHeight="1" x14ac:dyDescent="0.2">
      <c r="A727" s="13">
        <v>151</v>
      </c>
      <c r="B727" s="5">
        <v>726</v>
      </c>
      <c r="C727" s="5">
        <f>'PR-RAS'!D734</f>
        <v>11140.52</v>
      </c>
      <c r="D727" s="5">
        <f>'PR-RAS'!E734</f>
        <v>14387.15</v>
      </c>
      <c r="E727" s="5">
        <v>0</v>
      </c>
      <c r="F727" s="5">
        <v>0</v>
      </c>
      <c r="G727" s="6">
        <f t="shared" si="22"/>
        <v>28978.159319999999</v>
      </c>
      <c r="H727" s="6">
        <f t="shared" si="23"/>
        <v>0.62999999999919964</v>
      </c>
      <c r="I727" s="14">
        <v>0</v>
      </c>
      <c r="J727" s="7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2.75" customHeight="1" x14ac:dyDescent="0.2">
      <c r="A728" s="13">
        <v>151</v>
      </c>
      <c r="B728" s="5">
        <v>727</v>
      </c>
      <c r="C728" s="5">
        <f>'PR-RAS'!D735</f>
        <v>0</v>
      </c>
      <c r="D728" s="5">
        <f>'PR-RAS'!E735</f>
        <v>0</v>
      </c>
      <c r="E728" s="5">
        <v>0</v>
      </c>
      <c r="F728" s="5">
        <v>0</v>
      </c>
      <c r="G728" s="6">
        <f t="shared" si="22"/>
        <v>0</v>
      </c>
      <c r="H728" s="6">
        <f t="shared" si="23"/>
        <v>0</v>
      </c>
      <c r="I728" s="14">
        <v>0</v>
      </c>
      <c r="J728" s="7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2.75" customHeight="1" x14ac:dyDescent="0.2">
      <c r="A729" s="13">
        <v>151</v>
      </c>
      <c r="B729" s="5">
        <v>728</v>
      </c>
      <c r="C729" s="5">
        <f>'PR-RAS'!D736</f>
        <v>471.43</v>
      </c>
      <c r="D729" s="5">
        <f>'PR-RAS'!E736</f>
        <v>1245.73</v>
      </c>
      <c r="E729" s="5">
        <v>0</v>
      </c>
      <c r="F729" s="5">
        <v>0</v>
      </c>
      <c r="G729" s="6">
        <f t="shared" si="22"/>
        <v>2156.9839199999997</v>
      </c>
      <c r="H729" s="6">
        <f t="shared" si="23"/>
        <v>0.69999999999998863</v>
      </c>
      <c r="I729" s="14">
        <v>0</v>
      </c>
      <c r="J729" s="7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2.75" customHeight="1" x14ac:dyDescent="0.2">
      <c r="A730" s="13">
        <v>151</v>
      </c>
      <c r="B730" s="5">
        <v>729</v>
      </c>
      <c r="C730" s="5">
        <f>'PR-RAS'!D737</f>
        <v>0</v>
      </c>
      <c r="D730" s="5">
        <f>'PR-RAS'!E737</f>
        <v>0</v>
      </c>
      <c r="E730" s="5">
        <v>0</v>
      </c>
      <c r="F730" s="5">
        <v>0</v>
      </c>
      <c r="G730" s="6">
        <f t="shared" si="22"/>
        <v>0</v>
      </c>
      <c r="H730" s="6">
        <f t="shared" si="23"/>
        <v>0</v>
      </c>
      <c r="I730" s="14">
        <v>0</v>
      </c>
      <c r="J730" s="7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2.75" customHeight="1" x14ac:dyDescent="0.2">
      <c r="A731" s="13">
        <v>151</v>
      </c>
      <c r="B731" s="5">
        <v>730</v>
      </c>
      <c r="C731" s="5">
        <f>'PR-RAS'!D738</f>
        <v>0</v>
      </c>
      <c r="D731" s="5">
        <f>'PR-RAS'!E738</f>
        <v>1932.67</v>
      </c>
      <c r="E731" s="5">
        <v>0</v>
      </c>
      <c r="F731" s="5">
        <v>0</v>
      </c>
      <c r="G731" s="6">
        <f t="shared" si="22"/>
        <v>2821.6981999999998</v>
      </c>
      <c r="H731" s="6">
        <f t="shared" si="23"/>
        <v>0.32999999999992724</v>
      </c>
      <c r="I731" s="14">
        <v>0</v>
      </c>
      <c r="J731" s="7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2.75" customHeight="1" x14ac:dyDescent="0.2">
      <c r="A732" s="13">
        <v>151</v>
      </c>
      <c r="B732" s="5">
        <v>731</v>
      </c>
      <c r="C732" s="5">
        <f>'PR-RAS'!D739</f>
        <v>3327.61</v>
      </c>
      <c r="D732" s="5">
        <f>'PR-RAS'!E739</f>
        <v>3778.96</v>
      </c>
      <c r="E732" s="5">
        <v>0</v>
      </c>
      <c r="F732" s="5">
        <v>0</v>
      </c>
      <c r="G732" s="6">
        <f t="shared" si="22"/>
        <v>7957.3224300000002</v>
      </c>
      <c r="H732" s="6">
        <f t="shared" si="23"/>
        <v>0.42999999999983629</v>
      </c>
      <c r="I732" s="14">
        <v>0</v>
      </c>
      <c r="J732" s="7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2.75" customHeight="1" x14ac:dyDescent="0.2">
      <c r="A733" s="13">
        <v>151</v>
      </c>
      <c r="B733" s="5">
        <v>732</v>
      </c>
      <c r="C733" s="5">
        <f>'PR-RAS'!D740</f>
        <v>0</v>
      </c>
      <c r="D733" s="5">
        <f>'PR-RAS'!E740</f>
        <v>0</v>
      </c>
      <c r="E733" s="5">
        <v>0</v>
      </c>
      <c r="F733" s="5">
        <v>0</v>
      </c>
      <c r="G733" s="6">
        <f t="shared" si="22"/>
        <v>0</v>
      </c>
      <c r="H733" s="6">
        <f t="shared" si="23"/>
        <v>0</v>
      </c>
      <c r="I733" s="14">
        <v>0</v>
      </c>
      <c r="J733" s="7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2.75" customHeight="1" x14ac:dyDescent="0.2">
      <c r="A734" s="13">
        <v>151</v>
      </c>
      <c r="B734" s="5">
        <v>733</v>
      </c>
      <c r="C734" s="5">
        <f>'PR-RAS'!D741</f>
        <v>0</v>
      </c>
      <c r="D734" s="5">
        <f>'PR-RAS'!E741</f>
        <v>0</v>
      </c>
      <c r="E734" s="5">
        <v>0</v>
      </c>
      <c r="F734" s="5">
        <v>0</v>
      </c>
      <c r="G734" s="6">
        <f t="shared" si="22"/>
        <v>0</v>
      </c>
      <c r="H734" s="6">
        <f t="shared" si="23"/>
        <v>0</v>
      </c>
      <c r="I734" s="14">
        <v>0</v>
      </c>
      <c r="J734" s="7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2.75" customHeight="1" x14ac:dyDescent="0.2">
      <c r="A735" s="13">
        <v>151</v>
      </c>
      <c r="B735" s="5">
        <v>734</v>
      </c>
      <c r="C735" s="5">
        <f>'PR-RAS'!D742</f>
        <v>458.61</v>
      </c>
      <c r="D735" s="5">
        <f>'PR-RAS'!E742</f>
        <v>621.34</v>
      </c>
      <c r="E735" s="5">
        <v>0</v>
      </c>
      <c r="F735" s="5">
        <v>0</v>
      </c>
      <c r="G735" s="6">
        <f t="shared" si="22"/>
        <v>1248.74686</v>
      </c>
      <c r="H735" s="6">
        <f t="shared" si="23"/>
        <v>0.73000000000001819</v>
      </c>
      <c r="I735" s="14">
        <v>0</v>
      </c>
      <c r="J735" s="7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2.75" customHeight="1" x14ac:dyDescent="0.2">
      <c r="A736" s="13">
        <v>151</v>
      </c>
      <c r="B736" s="5">
        <v>735</v>
      </c>
      <c r="C736" s="5">
        <f>'PR-RAS'!D743</f>
        <v>0</v>
      </c>
      <c r="D736" s="5">
        <f>'PR-RAS'!E743</f>
        <v>0</v>
      </c>
      <c r="E736" s="5">
        <v>0</v>
      </c>
      <c r="F736" s="5">
        <v>0</v>
      </c>
      <c r="G736" s="6">
        <f t="shared" si="22"/>
        <v>0</v>
      </c>
      <c r="H736" s="6">
        <f t="shared" si="23"/>
        <v>0</v>
      </c>
      <c r="I736" s="14">
        <v>0</v>
      </c>
      <c r="J736" s="7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2.75" customHeight="1" x14ac:dyDescent="0.2">
      <c r="A737" s="13">
        <v>151</v>
      </c>
      <c r="B737" s="5">
        <v>736</v>
      </c>
      <c r="C737" s="5">
        <f>'PR-RAS'!D744</f>
        <v>26.46</v>
      </c>
      <c r="D737" s="5">
        <f>'PR-RAS'!E744</f>
        <v>0</v>
      </c>
      <c r="E737" s="5">
        <v>0</v>
      </c>
      <c r="F737" s="5">
        <v>0</v>
      </c>
      <c r="G737" s="6">
        <f t="shared" si="22"/>
        <v>19.47456</v>
      </c>
      <c r="H737" s="6">
        <f t="shared" si="23"/>
        <v>0.46000000000000085</v>
      </c>
      <c r="I737" s="14">
        <v>0</v>
      </c>
      <c r="J737" s="7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2.75" customHeight="1" x14ac:dyDescent="0.2">
      <c r="A738" s="13">
        <v>151</v>
      </c>
      <c r="B738" s="5">
        <v>737</v>
      </c>
      <c r="C738" s="5">
        <f>'PR-RAS'!D745</f>
        <v>0</v>
      </c>
      <c r="D738" s="5">
        <f>'PR-RAS'!E745</f>
        <v>0</v>
      </c>
      <c r="E738" s="5">
        <v>0</v>
      </c>
      <c r="F738" s="5">
        <v>0</v>
      </c>
      <c r="G738" s="6">
        <f t="shared" si="22"/>
        <v>0</v>
      </c>
      <c r="H738" s="6">
        <f t="shared" si="23"/>
        <v>0</v>
      </c>
      <c r="I738" s="14">
        <v>0</v>
      </c>
      <c r="J738" s="7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2.75" customHeight="1" x14ac:dyDescent="0.2">
      <c r="A739" s="13">
        <v>151</v>
      </c>
      <c r="B739" s="5">
        <v>738</v>
      </c>
      <c r="C739" s="5">
        <f>'PR-RAS'!D746</f>
        <v>0</v>
      </c>
      <c r="D739" s="5">
        <f>'PR-RAS'!E746</f>
        <v>0</v>
      </c>
      <c r="E739" s="5">
        <v>0</v>
      </c>
      <c r="F739" s="5">
        <v>0</v>
      </c>
      <c r="G739" s="6">
        <f t="shared" si="22"/>
        <v>0</v>
      </c>
      <c r="H739" s="6">
        <f t="shared" si="23"/>
        <v>0</v>
      </c>
      <c r="I739" s="14">
        <v>0</v>
      </c>
      <c r="J739" s="7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2.75" customHeight="1" x14ac:dyDescent="0.2">
      <c r="A740" s="13">
        <v>151</v>
      </c>
      <c r="B740" s="5">
        <v>739</v>
      </c>
      <c r="C740" s="5">
        <f>'PR-RAS'!D747</f>
        <v>0</v>
      </c>
      <c r="D740" s="5">
        <f>'PR-RAS'!E747</f>
        <v>0</v>
      </c>
      <c r="E740" s="5">
        <v>0</v>
      </c>
      <c r="F740" s="5">
        <v>0</v>
      </c>
      <c r="G740" s="6">
        <f t="shared" si="22"/>
        <v>0</v>
      </c>
      <c r="H740" s="6">
        <f t="shared" si="23"/>
        <v>0</v>
      </c>
      <c r="I740" s="14">
        <v>0</v>
      </c>
      <c r="J740" s="7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2.75" customHeight="1" x14ac:dyDescent="0.2">
      <c r="A741" s="13">
        <v>151</v>
      </c>
      <c r="B741" s="5">
        <v>740</v>
      </c>
      <c r="C741" s="5">
        <f>'PR-RAS'!D748</f>
        <v>0</v>
      </c>
      <c r="D741" s="5">
        <f>'PR-RAS'!E748</f>
        <v>0</v>
      </c>
      <c r="E741" s="5">
        <v>0</v>
      </c>
      <c r="F741" s="5">
        <v>0</v>
      </c>
      <c r="G741" s="6">
        <f t="shared" si="22"/>
        <v>0</v>
      </c>
      <c r="H741" s="6">
        <f t="shared" si="23"/>
        <v>0</v>
      </c>
      <c r="I741" s="14">
        <v>0</v>
      </c>
      <c r="J741" s="7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2.75" customHeight="1" x14ac:dyDescent="0.2">
      <c r="A742" s="13">
        <v>151</v>
      </c>
      <c r="B742" s="5">
        <v>741</v>
      </c>
      <c r="C742" s="5">
        <f>'PR-RAS'!D749</f>
        <v>0</v>
      </c>
      <c r="D742" s="5">
        <f>'PR-RAS'!E749</f>
        <v>0</v>
      </c>
      <c r="E742" s="5">
        <v>0</v>
      </c>
      <c r="F742" s="5">
        <v>0</v>
      </c>
      <c r="G742" s="6">
        <f t="shared" si="22"/>
        <v>0</v>
      </c>
      <c r="H742" s="6">
        <f t="shared" si="23"/>
        <v>0</v>
      </c>
      <c r="I742" s="14">
        <v>0</v>
      </c>
      <c r="J742" s="7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2.75" customHeight="1" x14ac:dyDescent="0.2">
      <c r="A743" s="13">
        <v>151</v>
      </c>
      <c r="B743" s="5">
        <v>742</v>
      </c>
      <c r="C743" s="5">
        <f>'PR-RAS'!D750</f>
        <v>0</v>
      </c>
      <c r="D743" s="5">
        <f>'PR-RAS'!E750</f>
        <v>0</v>
      </c>
      <c r="E743" s="5">
        <v>0</v>
      </c>
      <c r="F743" s="5">
        <v>0</v>
      </c>
      <c r="G743" s="6">
        <f t="shared" si="22"/>
        <v>0</v>
      </c>
      <c r="H743" s="6">
        <f t="shared" si="23"/>
        <v>0</v>
      </c>
      <c r="I743" s="14">
        <v>0</v>
      </c>
      <c r="J743" s="7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2.75" customHeight="1" x14ac:dyDescent="0.2">
      <c r="A744" s="13">
        <v>151</v>
      </c>
      <c r="B744" s="5">
        <v>743</v>
      </c>
      <c r="C744" s="5">
        <f>'PR-RAS'!D751</f>
        <v>0</v>
      </c>
      <c r="D744" s="5">
        <f>'PR-RAS'!E751</f>
        <v>0</v>
      </c>
      <c r="E744" s="5">
        <v>0</v>
      </c>
      <c r="F744" s="5">
        <v>0</v>
      </c>
      <c r="G744" s="6">
        <f t="shared" si="22"/>
        <v>0</v>
      </c>
      <c r="H744" s="6">
        <f t="shared" si="23"/>
        <v>0</v>
      </c>
      <c r="I744" s="14">
        <v>0</v>
      </c>
      <c r="J744" s="7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2.75" customHeight="1" x14ac:dyDescent="0.2">
      <c r="A745" s="13">
        <v>151</v>
      </c>
      <c r="B745" s="5">
        <v>744</v>
      </c>
      <c r="C745" s="5">
        <f>'PR-RAS'!D752</f>
        <v>0</v>
      </c>
      <c r="D745" s="5">
        <f>'PR-RAS'!E752</f>
        <v>0</v>
      </c>
      <c r="E745" s="5">
        <v>0</v>
      </c>
      <c r="F745" s="5">
        <v>0</v>
      </c>
      <c r="G745" s="6">
        <f t="shared" si="22"/>
        <v>0</v>
      </c>
      <c r="H745" s="6">
        <f t="shared" si="23"/>
        <v>0</v>
      </c>
      <c r="I745" s="14">
        <v>0</v>
      </c>
      <c r="J745" s="7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2.75" customHeight="1" x14ac:dyDescent="0.2">
      <c r="A746" s="13">
        <v>151</v>
      </c>
      <c r="B746" s="5">
        <v>745</v>
      </c>
      <c r="C746" s="5">
        <f>'PR-RAS'!D753</f>
        <v>0</v>
      </c>
      <c r="D746" s="5">
        <f>'PR-RAS'!E753</f>
        <v>0</v>
      </c>
      <c r="E746" s="5">
        <v>0</v>
      </c>
      <c r="F746" s="5">
        <v>0</v>
      </c>
      <c r="G746" s="6">
        <f t="shared" si="22"/>
        <v>0</v>
      </c>
      <c r="H746" s="6">
        <f t="shared" si="23"/>
        <v>0</v>
      </c>
      <c r="I746" s="14">
        <v>0</v>
      </c>
      <c r="J746" s="7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2.75" customHeight="1" x14ac:dyDescent="0.2">
      <c r="A747" s="13">
        <v>151</v>
      </c>
      <c r="B747" s="5">
        <v>746</v>
      </c>
      <c r="C747" s="5">
        <f>'PR-RAS'!D754</f>
        <v>0</v>
      </c>
      <c r="D747" s="5">
        <f>'PR-RAS'!E754</f>
        <v>0</v>
      </c>
      <c r="E747" s="5">
        <v>0</v>
      </c>
      <c r="F747" s="5">
        <v>0</v>
      </c>
      <c r="G747" s="6">
        <f t="shared" si="22"/>
        <v>0</v>
      </c>
      <c r="H747" s="6">
        <f t="shared" si="23"/>
        <v>0</v>
      </c>
      <c r="I747" s="14">
        <v>0</v>
      </c>
      <c r="J747" s="7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2.75" customHeight="1" x14ac:dyDescent="0.2">
      <c r="A748" s="13">
        <v>151</v>
      </c>
      <c r="B748" s="5">
        <v>747</v>
      </c>
      <c r="C748" s="5">
        <f>'PR-RAS'!D755</f>
        <v>0</v>
      </c>
      <c r="D748" s="5">
        <f>'PR-RAS'!E755</f>
        <v>0</v>
      </c>
      <c r="E748" s="5">
        <v>0</v>
      </c>
      <c r="F748" s="5">
        <v>0</v>
      </c>
      <c r="G748" s="6">
        <f t="shared" si="22"/>
        <v>0</v>
      </c>
      <c r="H748" s="6">
        <f t="shared" si="23"/>
        <v>0</v>
      </c>
      <c r="I748" s="14">
        <v>0</v>
      </c>
      <c r="J748" s="7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2.75" customHeight="1" x14ac:dyDescent="0.2">
      <c r="A749" s="13">
        <v>151</v>
      </c>
      <c r="B749" s="5">
        <v>748</v>
      </c>
      <c r="C749" s="5">
        <f>'PR-RAS'!D756</f>
        <v>0</v>
      </c>
      <c r="D749" s="5">
        <f>'PR-RAS'!E756</f>
        <v>0</v>
      </c>
      <c r="E749" s="5">
        <v>0</v>
      </c>
      <c r="F749" s="5">
        <v>0</v>
      </c>
      <c r="G749" s="6">
        <f t="shared" si="22"/>
        <v>0</v>
      </c>
      <c r="H749" s="6">
        <f t="shared" si="23"/>
        <v>0</v>
      </c>
      <c r="I749" s="14">
        <v>0</v>
      </c>
      <c r="J749" s="7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2.75" customHeight="1" x14ac:dyDescent="0.2">
      <c r="A750" s="13">
        <v>151</v>
      </c>
      <c r="B750" s="5">
        <v>749</v>
      </c>
      <c r="C750" s="5">
        <f>'PR-RAS'!D757</f>
        <v>0</v>
      </c>
      <c r="D750" s="5">
        <f>'PR-RAS'!E757</f>
        <v>0</v>
      </c>
      <c r="E750" s="5">
        <v>0</v>
      </c>
      <c r="F750" s="5">
        <v>0</v>
      </c>
      <c r="G750" s="6">
        <f t="shared" si="22"/>
        <v>0</v>
      </c>
      <c r="H750" s="6">
        <f t="shared" si="23"/>
        <v>0</v>
      </c>
      <c r="I750" s="14">
        <v>0</v>
      </c>
      <c r="J750" s="7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2.75" customHeight="1" x14ac:dyDescent="0.2">
      <c r="A751" s="13">
        <v>151</v>
      </c>
      <c r="B751" s="5">
        <v>750</v>
      </c>
      <c r="C751" s="5">
        <f>'PR-RAS'!D758</f>
        <v>0</v>
      </c>
      <c r="D751" s="5">
        <f>'PR-RAS'!E758</f>
        <v>0</v>
      </c>
      <c r="E751" s="5">
        <v>0</v>
      </c>
      <c r="F751" s="5">
        <v>0</v>
      </c>
      <c r="G751" s="6">
        <f t="shared" si="22"/>
        <v>0</v>
      </c>
      <c r="H751" s="6">
        <f t="shared" si="23"/>
        <v>0</v>
      </c>
      <c r="I751" s="14">
        <v>0</v>
      </c>
      <c r="J751" s="7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2.75" customHeight="1" x14ac:dyDescent="0.2">
      <c r="A752" s="13">
        <v>151</v>
      </c>
      <c r="B752" s="5">
        <v>751</v>
      </c>
      <c r="C752" s="5">
        <f>'PR-RAS'!D759</f>
        <v>0</v>
      </c>
      <c r="D752" s="5">
        <f>'PR-RAS'!E759</f>
        <v>0</v>
      </c>
      <c r="E752" s="5">
        <v>0</v>
      </c>
      <c r="F752" s="5">
        <v>0</v>
      </c>
      <c r="G752" s="6">
        <f t="shared" si="22"/>
        <v>0</v>
      </c>
      <c r="H752" s="6">
        <f t="shared" si="23"/>
        <v>0</v>
      </c>
      <c r="I752" s="14">
        <v>0</v>
      </c>
      <c r="J752" s="7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2.75" customHeight="1" x14ac:dyDescent="0.2">
      <c r="A753" s="13">
        <v>151</v>
      </c>
      <c r="B753" s="5">
        <v>752</v>
      </c>
      <c r="C753" s="5">
        <f>'PR-RAS'!D760</f>
        <v>0</v>
      </c>
      <c r="D753" s="5">
        <f>'PR-RAS'!E760</f>
        <v>0</v>
      </c>
      <c r="E753" s="5">
        <v>0</v>
      </c>
      <c r="F753" s="5">
        <v>0</v>
      </c>
      <c r="G753" s="6">
        <f t="shared" si="22"/>
        <v>0</v>
      </c>
      <c r="H753" s="6">
        <f t="shared" si="23"/>
        <v>0</v>
      </c>
      <c r="I753" s="14">
        <v>0</v>
      </c>
      <c r="J753" s="7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2.75" customHeight="1" x14ac:dyDescent="0.2">
      <c r="A754" s="13">
        <v>151</v>
      </c>
      <c r="B754" s="5">
        <v>753</v>
      </c>
      <c r="C754" s="5">
        <f>'PR-RAS'!D761</f>
        <v>0</v>
      </c>
      <c r="D754" s="5">
        <f>'PR-RAS'!E761</f>
        <v>0</v>
      </c>
      <c r="E754" s="5">
        <v>0</v>
      </c>
      <c r="F754" s="5">
        <v>0</v>
      </c>
      <c r="G754" s="6">
        <f t="shared" si="22"/>
        <v>0</v>
      </c>
      <c r="H754" s="6">
        <f t="shared" si="23"/>
        <v>0</v>
      </c>
      <c r="I754" s="14">
        <v>0</v>
      </c>
      <c r="J754" s="7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2.75" customHeight="1" x14ac:dyDescent="0.2">
      <c r="A755" s="13">
        <v>151</v>
      </c>
      <c r="B755" s="5">
        <v>754</v>
      </c>
      <c r="C755" s="5">
        <f>'PR-RAS'!D762</f>
        <v>0</v>
      </c>
      <c r="D755" s="5">
        <f>'PR-RAS'!E762</f>
        <v>0</v>
      </c>
      <c r="E755" s="5">
        <v>0</v>
      </c>
      <c r="F755" s="5">
        <v>0</v>
      </c>
      <c r="G755" s="6">
        <f t="shared" si="22"/>
        <v>0</v>
      </c>
      <c r="H755" s="6">
        <f t="shared" si="23"/>
        <v>0</v>
      </c>
      <c r="I755" s="14">
        <v>0</v>
      </c>
      <c r="J755" s="7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2.75" customHeight="1" x14ac:dyDescent="0.2">
      <c r="A756" s="13">
        <v>151</v>
      </c>
      <c r="B756" s="5">
        <v>755</v>
      </c>
      <c r="C756" s="5">
        <f>'PR-RAS'!D763</f>
        <v>0</v>
      </c>
      <c r="D756" s="5">
        <f>'PR-RAS'!E763</f>
        <v>0</v>
      </c>
      <c r="E756" s="5">
        <v>0</v>
      </c>
      <c r="F756" s="5">
        <v>0</v>
      </c>
      <c r="G756" s="6">
        <f t="shared" si="22"/>
        <v>0</v>
      </c>
      <c r="H756" s="6">
        <f t="shared" si="23"/>
        <v>0</v>
      </c>
      <c r="I756" s="14">
        <v>0</v>
      </c>
      <c r="J756" s="7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2.75" customHeight="1" x14ac:dyDescent="0.2">
      <c r="A757" s="13">
        <v>151</v>
      </c>
      <c r="B757" s="5">
        <v>756</v>
      </c>
      <c r="C757" s="5">
        <f>'PR-RAS'!D764</f>
        <v>0</v>
      </c>
      <c r="D757" s="5">
        <f>'PR-RAS'!E764</f>
        <v>0</v>
      </c>
      <c r="E757" s="5">
        <v>0</v>
      </c>
      <c r="F757" s="5">
        <v>0</v>
      </c>
      <c r="G757" s="6">
        <f t="shared" si="22"/>
        <v>0</v>
      </c>
      <c r="H757" s="6">
        <f t="shared" si="23"/>
        <v>0</v>
      </c>
      <c r="I757" s="14">
        <v>0</v>
      </c>
      <c r="J757" s="7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2.75" customHeight="1" x14ac:dyDescent="0.2">
      <c r="A758" s="13">
        <v>151</v>
      </c>
      <c r="B758" s="5">
        <v>757</v>
      </c>
      <c r="C758" s="5">
        <f>'PR-RAS'!D765</f>
        <v>0</v>
      </c>
      <c r="D758" s="5">
        <f>'PR-RAS'!E765</f>
        <v>0</v>
      </c>
      <c r="E758" s="5">
        <v>0</v>
      </c>
      <c r="F758" s="5">
        <v>0</v>
      </c>
      <c r="G758" s="6">
        <f t="shared" si="22"/>
        <v>0</v>
      </c>
      <c r="H758" s="6">
        <f t="shared" si="23"/>
        <v>0</v>
      </c>
      <c r="I758" s="14">
        <v>0</v>
      </c>
      <c r="J758" s="7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2.75" customHeight="1" x14ac:dyDescent="0.2">
      <c r="A759" s="13">
        <v>151</v>
      </c>
      <c r="B759" s="5">
        <v>758</v>
      </c>
      <c r="C759" s="5">
        <f>'PR-RAS'!D766</f>
        <v>0</v>
      </c>
      <c r="D759" s="5">
        <f>'PR-RAS'!E766</f>
        <v>0</v>
      </c>
      <c r="E759" s="5">
        <v>0</v>
      </c>
      <c r="F759" s="5">
        <v>0</v>
      </c>
      <c r="G759" s="6">
        <f t="shared" si="22"/>
        <v>0</v>
      </c>
      <c r="H759" s="6">
        <f t="shared" si="23"/>
        <v>0</v>
      </c>
      <c r="I759" s="14">
        <v>0</v>
      </c>
      <c r="J759" s="7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2.75" customHeight="1" x14ac:dyDescent="0.2">
      <c r="A760" s="13">
        <v>151</v>
      </c>
      <c r="B760" s="5">
        <v>759</v>
      </c>
      <c r="C760" s="5">
        <f>'PR-RAS'!D767</f>
        <v>0</v>
      </c>
      <c r="D760" s="5">
        <f>'PR-RAS'!E767</f>
        <v>0</v>
      </c>
      <c r="E760" s="5">
        <v>0</v>
      </c>
      <c r="F760" s="5">
        <v>0</v>
      </c>
      <c r="G760" s="6">
        <f t="shared" si="22"/>
        <v>0</v>
      </c>
      <c r="H760" s="6">
        <f t="shared" si="23"/>
        <v>0</v>
      </c>
      <c r="I760" s="14">
        <v>0</v>
      </c>
      <c r="J760" s="7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2.75" customHeight="1" x14ac:dyDescent="0.2">
      <c r="A761" s="13">
        <v>151</v>
      </c>
      <c r="B761" s="5">
        <v>760</v>
      </c>
      <c r="C761" s="5">
        <f>'PR-RAS'!D768</f>
        <v>0</v>
      </c>
      <c r="D761" s="5">
        <f>'PR-RAS'!E768</f>
        <v>0</v>
      </c>
      <c r="E761" s="5">
        <v>0</v>
      </c>
      <c r="F761" s="5">
        <v>0</v>
      </c>
      <c r="G761" s="6">
        <f t="shared" si="22"/>
        <v>0</v>
      </c>
      <c r="H761" s="6">
        <f t="shared" si="23"/>
        <v>0</v>
      </c>
      <c r="I761" s="14">
        <v>0</v>
      </c>
      <c r="J761" s="7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2.75" customHeight="1" x14ac:dyDescent="0.2">
      <c r="A762" s="13">
        <v>151</v>
      </c>
      <c r="B762" s="5">
        <v>761</v>
      </c>
      <c r="C762" s="5">
        <f>'PR-RAS'!D769</f>
        <v>0</v>
      </c>
      <c r="D762" s="5">
        <f>'PR-RAS'!E769</f>
        <v>0</v>
      </c>
      <c r="E762" s="5">
        <v>0</v>
      </c>
      <c r="F762" s="5">
        <v>0</v>
      </c>
      <c r="G762" s="6">
        <f t="shared" si="22"/>
        <v>0</v>
      </c>
      <c r="H762" s="6">
        <f t="shared" si="23"/>
        <v>0</v>
      </c>
      <c r="I762" s="14">
        <v>0</v>
      </c>
      <c r="J762" s="7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2.75" customHeight="1" x14ac:dyDescent="0.2">
      <c r="A763" s="13">
        <v>151</v>
      </c>
      <c r="B763" s="5">
        <v>762</v>
      </c>
      <c r="C763" s="5">
        <f>'PR-RAS'!D770</f>
        <v>0</v>
      </c>
      <c r="D763" s="5">
        <f>'PR-RAS'!E770</f>
        <v>0</v>
      </c>
      <c r="E763" s="5">
        <v>0</v>
      </c>
      <c r="F763" s="5">
        <v>0</v>
      </c>
      <c r="G763" s="6">
        <f t="shared" si="22"/>
        <v>0</v>
      </c>
      <c r="H763" s="6">
        <f t="shared" si="23"/>
        <v>0</v>
      </c>
      <c r="I763" s="14">
        <v>0</v>
      </c>
      <c r="J763" s="7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2.75" customHeight="1" x14ac:dyDescent="0.2">
      <c r="A764" s="13">
        <v>151</v>
      </c>
      <c r="B764" s="5">
        <v>763</v>
      </c>
      <c r="C764" s="5">
        <f>'PR-RAS'!D771</f>
        <v>0</v>
      </c>
      <c r="D764" s="5">
        <f>'PR-RAS'!E771</f>
        <v>0</v>
      </c>
      <c r="E764" s="5">
        <v>0</v>
      </c>
      <c r="F764" s="5">
        <v>0</v>
      </c>
      <c r="G764" s="6">
        <f t="shared" si="22"/>
        <v>0</v>
      </c>
      <c r="H764" s="6">
        <f t="shared" si="23"/>
        <v>0</v>
      </c>
      <c r="I764" s="14">
        <v>0</v>
      </c>
      <c r="J764" s="7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2.75" customHeight="1" x14ac:dyDescent="0.2">
      <c r="A765" s="13">
        <v>151</v>
      </c>
      <c r="B765" s="5">
        <v>764</v>
      </c>
      <c r="C765" s="5">
        <f>'PR-RAS'!D772</f>
        <v>0</v>
      </c>
      <c r="D765" s="5">
        <f>'PR-RAS'!E772</f>
        <v>0</v>
      </c>
      <c r="E765" s="5">
        <v>0</v>
      </c>
      <c r="F765" s="5">
        <v>0</v>
      </c>
      <c r="G765" s="6">
        <f t="shared" si="22"/>
        <v>0</v>
      </c>
      <c r="H765" s="6">
        <f t="shared" si="23"/>
        <v>0</v>
      </c>
      <c r="I765" s="14">
        <v>0</v>
      </c>
      <c r="J765" s="7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2.75" customHeight="1" x14ac:dyDescent="0.2">
      <c r="A766" s="13">
        <v>151</v>
      </c>
      <c r="B766" s="5">
        <v>765</v>
      </c>
      <c r="C766" s="5">
        <f>'PR-RAS'!D773</f>
        <v>0</v>
      </c>
      <c r="D766" s="5">
        <f>'PR-RAS'!E773</f>
        <v>0</v>
      </c>
      <c r="E766" s="5">
        <v>0</v>
      </c>
      <c r="F766" s="5">
        <v>0</v>
      </c>
      <c r="G766" s="6">
        <f t="shared" si="22"/>
        <v>0</v>
      </c>
      <c r="H766" s="6">
        <f t="shared" si="23"/>
        <v>0</v>
      </c>
      <c r="I766" s="14">
        <v>0</v>
      </c>
      <c r="J766" s="7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2.75" customHeight="1" x14ac:dyDescent="0.2">
      <c r="A767" s="13">
        <v>151</v>
      </c>
      <c r="B767" s="5">
        <v>766</v>
      </c>
      <c r="C767" s="5">
        <f>'PR-RAS'!D774</f>
        <v>0</v>
      </c>
      <c r="D767" s="5">
        <f>'PR-RAS'!E774</f>
        <v>0</v>
      </c>
      <c r="E767" s="5">
        <v>0</v>
      </c>
      <c r="F767" s="5">
        <v>0</v>
      </c>
      <c r="G767" s="6">
        <f t="shared" si="22"/>
        <v>0</v>
      </c>
      <c r="H767" s="6">
        <f t="shared" si="23"/>
        <v>0</v>
      </c>
      <c r="I767" s="14">
        <v>0</v>
      </c>
      <c r="J767" s="7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2.75" customHeight="1" x14ac:dyDescent="0.2">
      <c r="A768" s="13">
        <v>151</v>
      </c>
      <c r="B768" s="5">
        <v>767</v>
      </c>
      <c r="C768" s="5">
        <f>'PR-RAS'!D775</f>
        <v>0</v>
      </c>
      <c r="D768" s="5">
        <f>'PR-RAS'!E775</f>
        <v>0</v>
      </c>
      <c r="E768" s="5">
        <v>0</v>
      </c>
      <c r="F768" s="5">
        <v>0</v>
      </c>
      <c r="G768" s="6">
        <f t="shared" si="22"/>
        <v>0</v>
      </c>
      <c r="H768" s="6">
        <f t="shared" si="23"/>
        <v>0</v>
      </c>
      <c r="I768" s="14">
        <v>0</v>
      </c>
      <c r="J768" s="7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2.75" customHeight="1" x14ac:dyDescent="0.2">
      <c r="A769" s="13">
        <v>151</v>
      </c>
      <c r="B769" s="5">
        <v>768</v>
      </c>
      <c r="C769" s="5">
        <f>'PR-RAS'!D776</f>
        <v>0</v>
      </c>
      <c r="D769" s="5">
        <f>'PR-RAS'!E776</f>
        <v>0</v>
      </c>
      <c r="E769" s="5">
        <v>0</v>
      </c>
      <c r="F769" s="5">
        <v>0</v>
      </c>
      <c r="G769" s="6">
        <f t="shared" si="22"/>
        <v>0</v>
      </c>
      <c r="H769" s="6">
        <f t="shared" si="23"/>
        <v>0</v>
      </c>
      <c r="I769" s="14">
        <v>0</v>
      </c>
      <c r="J769" s="7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2.75" customHeight="1" x14ac:dyDescent="0.2">
      <c r="A770" s="13">
        <v>151</v>
      </c>
      <c r="B770" s="5">
        <v>769</v>
      </c>
      <c r="C770" s="5">
        <f>'PR-RAS'!D777</f>
        <v>0</v>
      </c>
      <c r="D770" s="5">
        <f>'PR-RAS'!E777</f>
        <v>0</v>
      </c>
      <c r="E770" s="5">
        <v>0</v>
      </c>
      <c r="F770" s="5">
        <v>0</v>
      </c>
      <c r="G770" s="6">
        <f t="shared" ref="G770:G833" si="24">(B770/1000)*(C770*1+D770*2)</f>
        <v>0</v>
      </c>
      <c r="H770" s="6">
        <f t="shared" ref="H770:H833" si="25">ABS(C770-ROUND(C770,0))+ABS(D770-ROUND(D770,0))</f>
        <v>0</v>
      </c>
      <c r="I770" s="14">
        <v>0</v>
      </c>
      <c r="J770" s="7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2.75" customHeight="1" x14ac:dyDescent="0.2">
      <c r="A771" s="13">
        <v>151</v>
      </c>
      <c r="B771" s="5">
        <v>770</v>
      </c>
      <c r="C771" s="5">
        <f>'PR-RAS'!D778</f>
        <v>0</v>
      </c>
      <c r="D771" s="5">
        <f>'PR-RAS'!E778</f>
        <v>0</v>
      </c>
      <c r="E771" s="5">
        <v>0</v>
      </c>
      <c r="F771" s="5">
        <v>0</v>
      </c>
      <c r="G771" s="6">
        <f t="shared" si="24"/>
        <v>0</v>
      </c>
      <c r="H771" s="6">
        <f t="shared" si="25"/>
        <v>0</v>
      </c>
      <c r="I771" s="14">
        <v>0</v>
      </c>
      <c r="J771" s="7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2.75" customHeight="1" x14ac:dyDescent="0.2">
      <c r="A772" s="13">
        <v>151</v>
      </c>
      <c r="B772" s="5">
        <v>771</v>
      </c>
      <c r="C772" s="5">
        <f>'PR-RAS'!D779</f>
        <v>0</v>
      </c>
      <c r="D772" s="5">
        <f>'PR-RAS'!E779</f>
        <v>0</v>
      </c>
      <c r="E772" s="5">
        <v>0</v>
      </c>
      <c r="F772" s="5">
        <v>0</v>
      </c>
      <c r="G772" s="6">
        <f t="shared" si="24"/>
        <v>0</v>
      </c>
      <c r="H772" s="6">
        <f t="shared" si="25"/>
        <v>0</v>
      </c>
      <c r="I772" s="14">
        <v>0</v>
      </c>
      <c r="J772" s="7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2.75" customHeight="1" x14ac:dyDescent="0.2">
      <c r="A773" s="13">
        <v>151</v>
      </c>
      <c r="B773" s="5">
        <v>772</v>
      </c>
      <c r="C773" s="5">
        <f>'PR-RAS'!D780</f>
        <v>0</v>
      </c>
      <c r="D773" s="5">
        <f>'PR-RAS'!E780</f>
        <v>0</v>
      </c>
      <c r="E773" s="5">
        <v>0</v>
      </c>
      <c r="F773" s="5">
        <v>0</v>
      </c>
      <c r="G773" s="6">
        <f t="shared" si="24"/>
        <v>0</v>
      </c>
      <c r="H773" s="6">
        <f t="shared" si="25"/>
        <v>0</v>
      </c>
      <c r="I773" s="14">
        <v>0</v>
      </c>
      <c r="J773" s="7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2.75" customHeight="1" x14ac:dyDescent="0.2">
      <c r="A774" s="13">
        <v>151</v>
      </c>
      <c r="B774" s="5">
        <v>773</v>
      </c>
      <c r="C774" s="5">
        <f>'PR-RAS'!D781</f>
        <v>0</v>
      </c>
      <c r="D774" s="5">
        <f>'PR-RAS'!E781</f>
        <v>0</v>
      </c>
      <c r="E774" s="5">
        <v>0</v>
      </c>
      <c r="F774" s="5">
        <v>0</v>
      </c>
      <c r="G774" s="6">
        <f t="shared" si="24"/>
        <v>0</v>
      </c>
      <c r="H774" s="6">
        <f t="shared" si="25"/>
        <v>0</v>
      </c>
      <c r="I774" s="14">
        <v>0</v>
      </c>
      <c r="J774" s="7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2.75" customHeight="1" x14ac:dyDescent="0.2">
      <c r="A775" s="13">
        <v>151</v>
      </c>
      <c r="B775" s="5">
        <v>774</v>
      </c>
      <c r="C775" s="5">
        <f>'PR-RAS'!D782</f>
        <v>0</v>
      </c>
      <c r="D775" s="5">
        <f>'PR-RAS'!E782</f>
        <v>0</v>
      </c>
      <c r="E775" s="5">
        <v>0</v>
      </c>
      <c r="F775" s="5">
        <v>0</v>
      </c>
      <c r="G775" s="6">
        <f t="shared" si="24"/>
        <v>0</v>
      </c>
      <c r="H775" s="6">
        <f t="shared" si="25"/>
        <v>0</v>
      </c>
      <c r="I775" s="14">
        <v>0</v>
      </c>
      <c r="J775" s="7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2.75" customHeight="1" x14ac:dyDescent="0.2">
      <c r="A776" s="13">
        <v>151</v>
      </c>
      <c r="B776" s="5">
        <v>775</v>
      </c>
      <c r="C776" s="5">
        <f>'PR-RAS'!D783</f>
        <v>0</v>
      </c>
      <c r="D776" s="5">
        <f>'PR-RAS'!E783</f>
        <v>0</v>
      </c>
      <c r="E776" s="5">
        <v>0</v>
      </c>
      <c r="F776" s="5">
        <v>0</v>
      </c>
      <c r="G776" s="6">
        <f t="shared" si="24"/>
        <v>0</v>
      </c>
      <c r="H776" s="6">
        <f t="shared" si="25"/>
        <v>0</v>
      </c>
      <c r="I776" s="14">
        <v>0</v>
      </c>
      <c r="J776" s="7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2.75" customHeight="1" x14ac:dyDescent="0.2">
      <c r="A777" s="13">
        <v>151</v>
      </c>
      <c r="B777" s="5">
        <v>776</v>
      </c>
      <c r="C777" s="5">
        <f>'PR-RAS'!D784</f>
        <v>0</v>
      </c>
      <c r="D777" s="5">
        <f>'PR-RAS'!E784</f>
        <v>0</v>
      </c>
      <c r="E777" s="5">
        <v>0</v>
      </c>
      <c r="F777" s="5">
        <v>0</v>
      </c>
      <c r="G777" s="6">
        <f t="shared" si="24"/>
        <v>0</v>
      </c>
      <c r="H777" s="6">
        <f t="shared" si="25"/>
        <v>0</v>
      </c>
      <c r="I777" s="14">
        <v>0</v>
      </c>
      <c r="J777" s="7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2.75" customHeight="1" x14ac:dyDescent="0.2">
      <c r="A778" s="13">
        <v>151</v>
      </c>
      <c r="B778" s="5">
        <v>777</v>
      </c>
      <c r="C778" s="5">
        <f>'PR-RAS'!D785</f>
        <v>0</v>
      </c>
      <c r="D778" s="5">
        <f>'PR-RAS'!E785</f>
        <v>0</v>
      </c>
      <c r="E778" s="5">
        <v>0</v>
      </c>
      <c r="F778" s="5">
        <v>0</v>
      </c>
      <c r="G778" s="6">
        <f t="shared" si="24"/>
        <v>0</v>
      </c>
      <c r="H778" s="6">
        <f t="shared" si="25"/>
        <v>0</v>
      </c>
      <c r="I778" s="14">
        <v>0</v>
      </c>
      <c r="J778" s="7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2.75" customHeight="1" x14ac:dyDescent="0.2">
      <c r="A779" s="13">
        <v>151</v>
      </c>
      <c r="B779" s="5">
        <v>778</v>
      </c>
      <c r="C779" s="5">
        <f>'PR-RAS'!D786</f>
        <v>0</v>
      </c>
      <c r="D779" s="5">
        <f>'PR-RAS'!E786</f>
        <v>0</v>
      </c>
      <c r="E779" s="5">
        <v>0</v>
      </c>
      <c r="F779" s="5">
        <v>0</v>
      </c>
      <c r="G779" s="6">
        <f t="shared" si="24"/>
        <v>0</v>
      </c>
      <c r="H779" s="6">
        <f t="shared" si="25"/>
        <v>0</v>
      </c>
      <c r="I779" s="14">
        <v>0</v>
      </c>
      <c r="J779" s="7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2.75" customHeight="1" x14ac:dyDescent="0.2">
      <c r="A780" s="13">
        <v>151</v>
      </c>
      <c r="B780" s="5">
        <v>779</v>
      </c>
      <c r="C780" s="5">
        <f>'PR-RAS'!D787</f>
        <v>0</v>
      </c>
      <c r="D780" s="5">
        <f>'PR-RAS'!E787</f>
        <v>0</v>
      </c>
      <c r="E780" s="5">
        <v>0</v>
      </c>
      <c r="F780" s="5">
        <v>0</v>
      </c>
      <c r="G780" s="6">
        <f t="shared" si="24"/>
        <v>0</v>
      </c>
      <c r="H780" s="6">
        <f t="shared" si="25"/>
        <v>0</v>
      </c>
      <c r="I780" s="14">
        <v>0</v>
      </c>
      <c r="J780" s="7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2.75" customHeight="1" x14ac:dyDescent="0.2">
      <c r="A781" s="13">
        <v>151</v>
      </c>
      <c r="B781" s="5">
        <v>780</v>
      </c>
      <c r="C781" s="5">
        <f>'PR-RAS'!D788</f>
        <v>0</v>
      </c>
      <c r="D781" s="5">
        <f>'PR-RAS'!E788</f>
        <v>0</v>
      </c>
      <c r="E781" s="5">
        <v>0</v>
      </c>
      <c r="F781" s="5">
        <v>0</v>
      </c>
      <c r="G781" s="6">
        <f t="shared" si="24"/>
        <v>0</v>
      </c>
      <c r="H781" s="6">
        <f t="shared" si="25"/>
        <v>0</v>
      </c>
      <c r="I781" s="14">
        <v>0</v>
      </c>
      <c r="J781" s="7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2.75" customHeight="1" x14ac:dyDescent="0.2">
      <c r="A782" s="13">
        <v>151</v>
      </c>
      <c r="B782" s="5">
        <v>781</v>
      </c>
      <c r="C782" s="5">
        <f>'PR-RAS'!D789</f>
        <v>0</v>
      </c>
      <c r="D782" s="5">
        <f>'PR-RAS'!E789</f>
        <v>0</v>
      </c>
      <c r="E782" s="5">
        <v>0</v>
      </c>
      <c r="F782" s="5">
        <v>0</v>
      </c>
      <c r="G782" s="6">
        <f t="shared" si="24"/>
        <v>0</v>
      </c>
      <c r="H782" s="6">
        <f t="shared" si="25"/>
        <v>0</v>
      </c>
      <c r="I782" s="14">
        <v>0</v>
      </c>
      <c r="J782" s="7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2.75" customHeight="1" x14ac:dyDescent="0.2">
      <c r="A783" s="13">
        <v>151</v>
      </c>
      <c r="B783" s="5">
        <v>782</v>
      </c>
      <c r="C783" s="5">
        <f>'PR-RAS'!D790</f>
        <v>0</v>
      </c>
      <c r="D783" s="5">
        <f>'PR-RAS'!E790</f>
        <v>0</v>
      </c>
      <c r="E783" s="5">
        <v>0</v>
      </c>
      <c r="F783" s="5">
        <v>0</v>
      </c>
      <c r="G783" s="6">
        <f t="shared" si="24"/>
        <v>0</v>
      </c>
      <c r="H783" s="6">
        <f t="shared" si="25"/>
        <v>0</v>
      </c>
      <c r="I783" s="14">
        <v>0</v>
      </c>
      <c r="J783" s="7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2.75" customHeight="1" x14ac:dyDescent="0.2">
      <c r="A784" s="13">
        <v>151</v>
      </c>
      <c r="B784" s="5">
        <v>783</v>
      </c>
      <c r="C784" s="5">
        <f>'PR-RAS'!D791</f>
        <v>0</v>
      </c>
      <c r="D784" s="5">
        <f>'PR-RAS'!E791</f>
        <v>0</v>
      </c>
      <c r="E784" s="5">
        <v>0</v>
      </c>
      <c r="F784" s="5">
        <v>0</v>
      </c>
      <c r="G784" s="6">
        <f t="shared" si="24"/>
        <v>0</v>
      </c>
      <c r="H784" s="6">
        <f t="shared" si="25"/>
        <v>0</v>
      </c>
      <c r="I784" s="14">
        <v>0</v>
      </c>
      <c r="J784" s="7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2.75" customHeight="1" x14ac:dyDescent="0.2">
      <c r="A785" s="13">
        <v>151</v>
      </c>
      <c r="B785" s="5">
        <v>784</v>
      </c>
      <c r="C785" s="5">
        <f>'PR-RAS'!D792</f>
        <v>0</v>
      </c>
      <c r="D785" s="5">
        <f>'PR-RAS'!E792</f>
        <v>0</v>
      </c>
      <c r="E785" s="5">
        <v>0</v>
      </c>
      <c r="F785" s="5">
        <v>0</v>
      </c>
      <c r="G785" s="6">
        <f t="shared" si="24"/>
        <v>0</v>
      </c>
      <c r="H785" s="6">
        <f t="shared" si="25"/>
        <v>0</v>
      </c>
      <c r="I785" s="14">
        <v>0</v>
      </c>
      <c r="J785" s="7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2.75" customHeight="1" x14ac:dyDescent="0.2">
      <c r="A786" s="13">
        <v>151</v>
      </c>
      <c r="B786" s="5">
        <v>785</v>
      </c>
      <c r="C786" s="5">
        <f>'PR-RAS'!D793</f>
        <v>0</v>
      </c>
      <c r="D786" s="5">
        <f>'PR-RAS'!E793</f>
        <v>0</v>
      </c>
      <c r="E786" s="5">
        <v>0</v>
      </c>
      <c r="F786" s="5">
        <v>0</v>
      </c>
      <c r="G786" s="6">
        <f t="shared" si="24"/>
        <v>0</v>
      </c>
      <c r="H786" s="6">
        <f t="shared" si="25"/>
        <v>0</v>
      </c>
      <c r="I786" s="14">
        <v>0</v>
      </c>
      <c r="J786" s="7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2.75" customHeight="1" x14ac:dyDescent="0.2">
      <c r="A787" s="13">
        <v>151</v>
      </c>
      <c r="B787" s="5">
        <v>786</v>
      </c>
      <c r="C787" s="5">
        <f>'PR-RAS'!D794</f>
        <v>0</v>
      </c>
      <c r="D787" s="5">
        <f>'PR-RAS'!E794</f>
        <v>0</v>
      </c>
      <c r="E787" s="5">
        <v>0</v>
      </c>
      <c r="F787" s="5">
        <v>0</v>
      </c>
      <c r="G787" s="6">
        <f t="shared" si="24"/>
        <v>0</v>
      </c>
      <c r="H787" s="6">
        <f t="shared" si="25"/>
        <v>0</v>
      </c>
      <c r="I787" s="14">
        <v>0</v>
      </c>
      <c r="J787" s="7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2.75" customHeight="1" x14ac:dyDescent="0.2">
      <c r="A788" s="13">
        <v>151</v>
      </c>
      <c r="B788" s="5">
        <v>787</v>
      </c>
      <c r="C788" s="5">
        <f>'PR-RAS'!D795</f>
        <v>0</v>
      </c>
      <c r="D788" s="5">
        <f>'PR-RAS'!E795</f>
        <v>0</v>
      </c>
      <c r="E788" s="5">
        <v>0</v>
      </c>
      <c r="F788" s="5">
        <v>0</v>
      </c>
      <c r="G788" s="6">
        <f t="shared" si="24"/>
        <v>0</v>
      </c>
      <c r="H788" s="6">
        <f t="shared" si="25"/>
        <v>0</v>
      </c>
      <c r="I788" s="14">
        <v>0</v>
      </c>
      <c r="J788" s="7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2.75" customHeight="1" x14ac:dyDescent="0.2">
      <c r="A789" s="13">
        <v>151</v>
      </c>
      <c r="B789" s="5">
        <v>788</v>
      </c>
      <c r="C789" s="5">
        <f>'PR-RAS'!D796</f>
        <v>0</v>
      </c>
      <c r="D789" s="5">
        <f>'PR-RAS'!E796</f>
        <v>0</v>
      </c>
      <c r="E789" s="5">
        <v>0</v>
      </c>
      <c r="F789" s="5">
        <v>0</v>
      </c>
      <c r="G789" s="6">
        <f t="shared" si="24"/>
        <v>0</v>
      </c>
      <c r="H789" s="6">
        <f t="shared" si="25"/>
        <v>0</v>
      </c>
      <c r="I789" s="14">
        <v>0</v>
      </c>
      <c r="J789" s="7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2.75" customHeight="1" x14ac:dyDescent="0.2">
      <c r="A790" s="13">
        <v>151</v>
      </c>
      <c r="B790" s="5">
        <v>789</v>
      </c>
      <c r="C790" s="5">
        <f>'PR-RAS'!D797</f>
        <v>0</v>
      </c>
      <c r="D790" s="5">
        <f>'PR-RAS'!E797</f>
        <v>0</v>
      </c>
      <c r="E790" s="5">
        <v>0</v>
      </c>
      <c r="F790" s="5">
        <v>0</v>
      </c>
      <c r="G790" s="6">
        <f t="shared" si="24"/>
        <v>0</v>
      </c>
      <c r="H790" s="6">
        <f t="shared" si="25"/>
        <v>0</v>
      </c>
      <c r="I790" s="14">
        <v>0</v>
      </c>
      <c r="J790" s="7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2.75" customHeight="1" x14ac:dyDescent="0.2">
      <c r="A791" s="13">
        <v>151</v>
      </c>
      <c r="B791" s="5">
        <v>790</v>
      </c>
      <c r="C791" s="5">
        <f>'PR-RAS'!D798</f>
        <v>0</v>
      </c>
      <c r="D791" s="5">
        <f>'PR-RAS'!E798</f>
        <v>0</v>
      </c>
      <c r="E791" s="5">
        <v>0</v>
      </c>
      <c r="F791" s="5">
        <v>0</v>
      </c>
      <c r="G791" s="6">
        <f t="shared" si="24"/>
        <v>0</v>
      </c>
      <c r="H791" s="6">
        <f t="shared" si="25"/>
        <v>0</v>
      </c>
      <c r="I791" s="14">
        <v>0</v>
      </c>
      <c r="J791" s="7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2.75" customHeight="1" x14ac:dyDescent="0.2">
      <c r="A792" s="13">
        <v>151</v>
      </c>
      <c r="B792" s="5">
        <v>791</v>
      </c>
      <c r="C792" s="5">
        <f>'PR-RAS'!D799</f>
        <v>0</v>
      </c>
      <c r="D792" s="5">
        <f>'PR-RAS'!E799</f>
        <v>0</v>
      </c>
      <c r="E792" s="5">
        <v>0</v>
      </c>
      <c r="F792" s="5">
        <v>0</v>
      </c>
      <c r="G792" s="6">
        <f t="shared" si="24"/>
        <v>0</v>
      </c>
      <c r="H792" s="6">
        <f t="shared" si="25"/>
        <v>0</v>
      </c>
      <c r="I792" s="14">
        <v>0</v>
      </c>
      <c r="J792" s="7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2.75" customHeight="1" x14ac:dyDescent="0.2">
      <c r="A793" s="13">
        <v>151</v>
      </c>
      <c r="B793" s="5">
        <v>792</v>
      </c>
      <c r="C793" s="5">
        <f>'PR-RAS'!D800</f>
        <v>0</v>
      </c>
      <c r="D793" s="5">
        <f>'PR-RAS'!E800</f>
        <v>0</v>
      </c>
      <c r="E793" s="5">
        <v>0</v>
      </c>
      <c r="F793" s="5">
        <v>0</v>
      </c>
      <c r="G793" s="6">
        <f t="shared" si="24"/>
        <v>0</v>
      </c>
      <c r="H793" s="6">
        <f t="shared" si="25"/>
        <v>0</v>
      </c>
      <c r="I793" s="14">
        <v>0</v>
      </c>
      <c r="J793" s="7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2.75" customHeight="1" x14ac:dyDescent="0.2">
      <c r="A794" s="13">
        <v>151</v>
      </c>
      <c r="B794" s="5">
        <v>793</v>
      </c>
      <c r="C794" s="5">
        <f>'PR-RAS'!D801</f>
        <v>0</v>
      </c>
      <c r="D794" s="5">
        <f>'PR-RAS'!E801</f>
        <v>0</v>
      </c>
      <c r="E794" s="5">
        <v>0</v>
      </c>
      <c r="F794" s="5">
        <v>0</v>
      </c>
      <c r="G794" s="6">
        <f t="shared" si="24"/>
        <v>0</v>
      </c>
      <c r="H794" s="6">
        <f t="shared" si="25"/>
        <v>0</v>
      </c>
      <c r="I794" s="14">
        <v>0</v>
      </c>
      <c r="J794" s="7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2.75" customHeight="1" x14ac:dyDescent="0.2">
      <c r="A795" s="13">
        <v>151</v>
      </c>
      <c r="B795" s="5">
        <v>794</v>
      </c>
      <c r="C795" s="5">
        <f>'PR-RAS'!D802</f>
        <v>0</v>
      </c>
      <c r="D795" s="5">
        <f>'PR-RAS'!E802</f>
        <v>0</v>
      </c>
      <c r="E795" s="5">
        <v>0</v>
      </c>
      <c r="F795" s="5">
        <v>0</v>
      </c>
      <c r="G795" s="6">
        <f t="shared" si="24"/>
        <v>0</v>
      </c>
      <c r="H795" s="6">
        <f t="shared" si="25"/>
        <v>0</v>
      </c>
      <c r="I795" s="14">
        <v>0</v>
      </c>
      <c r="J795" s="7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2.75" customHeight="1" x14ac:dyDescent="0.2">
      <c r="A796" s="13">
        <v>151</v>
      </c>
      <c r="B796" s="5">
        <v>795</v>
      </c>
      <c r="C796" s="5">
        <f>'PR-RAS'!D803</f>
        <v>0</v>
      </c>
      <c r="D796" s="5">
        <f>'PR-RAS'!E803</f>
        <v>0</v>
      </c>
      <c r="E796" s="5">
        <v>0</v>
      </c>
      <c r="F796" s="5">
        <v>0</v>
      </c>
      <c r="G796" s="6">
        <f t="shared" si="24"/>
        <v>0</v>
      </c>
      <c r="H796" s="6">
        <f t="shared" si="25"/>
        <v>0</v>
      </c>
      <c r="I796" s="14">
        <v>0</v>
      </c>
      <c r="J796" s="7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2.75" customHeight="1" x14ac:dyDescent="0.2">
      <c r="A797" s="13">
        <v>151</v>
      </c>
      <c r="B797" s="5">
        <v>796</v>
      </c>
      <c r="C797" s="5">
        <f>'PR-RAS'!D804</f>
        <v>0</v>
      </c>
      <c r="D797" s="5">
        <f>'PR-RAS'!E804</f>
        <v>0</v>
      </c>
      <c r="E797" s="5">
        <v>0</v>
      </c>
      <c r="F797" s="5">
        <v>0</v>
      </c>
      <c r="G797" s="6">
        <f t="shared" si="24"/>
        <v>0</v>
      </c>
      <c r="H797" s="6">
        <f t="shared" si="25"/>
        <v>0</v>
      </c>
      <c r="I797" s="14">
        <v>0</v>
      </c>
      <c r="J797" s="7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2.75" customHeight="1" x14ac:dyDescent="0.2">
      <c r="A798" s="13">
        <v>151</v>
      </c>
      <c r="B798" s="5">
        <v>797</v>
      </c>
      <c r="C798" s="5">
        <f>'PR-RAS'!D805</f>
        <v>0</v>
      </c>
      <c r="D798" s="5">
        <f>'PR-RAS'!E805</f>
        <v>0</v>
      </c>
      <c r="E798" s="5">
        <v>0</v>
      </c>
      <c r="F798" s="5">
        <v>0</v>
      </c>
      <c r="G798" s="6">
        <f t="shared" si="24"/>
        <v>0</v>
      </c>
      <c r="H798" s="6">
        <f t="shared" si="25"/>
        <v>0</v>
      </c>
      <c r="I798" s="14">
        <v>0</v>
      </c>
      <c r="J798" s="7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2.75" customHeight="1" x14ac:dyDescent="0.2">
      <c r="A799" s="13">
        <v>151</v>
      </c>
      <c r="B799" s="5">
        <v>798</v>
      </c>
      <c r="C799" s="5">
        <f>'PR-RAS'!D806</f>
        <v>0</v>
      </c>
      <c r="D799" s="5">
        <f>'PR-RAS'!E806</f>
        <v>0</v>
      </c>
      <c r="E799" s="5">
        <v>0</v>
      </c>
      <c r="F799" s="5">
        <v>0</v>
      </c>
      <c r="G799" s="6">
        <f t="shared" si="24"/>
        <v>0</v>
      </c>
      <c r="H799" s="6">
        <f t="shared" si="25"/>
        <v>0</v>
      </c>
      <c r="I799" s="14">
        <v>0</v>
      </c>
      <c r="J799" s="7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2.75" customHeight="1" x14ac:dyDescent="0.2">
      <c r="A800" s="13">
        <v>151</v>
      </c>
      <c r="B800" s="5">
        <v>799</v>
      </c>
      <c r="C800" s="5">
        <f>'PR-RAS'!D807</f>
        <v>0</v>
      </c>
      <c r="D800" s="5">
        <f>'PR-RAS'!E807</f>
        <v>0</v>
      </c>
      <c r="E800" s="5">
        <v>0</v>
      </c>
      <c r="F800" s="5">
        <v>0</v>
      </c>
      <c r="G800" s="6">
        <f t="shared" si="24"/>
        <v>0</v>
      </c>
      <c r="H800" s="6">
        <f t="shared" si="25"/>
        <v>0</v>
      </c>
      <c r="I800" s="14">
        <v>0</v>
      </c>
      <c r="J800" s="7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2.75" customHeight="1" x14ac:dyDescent="0.2">
      <c r="A801" s="13">
        <v>151</v>
      </c>
      <c r="B801" s="5">
        <v>800</v>
      </c>
      <c r="C801" s="5">
        <f>'PR-RAS'!D808</f>
        <v>0</v>
      </c>
      <c r="D801" s="5">
        <f>'PR-RAS'!E808</f>
        <v>0</v>
      </c>
      <c r="E801" s="5">
        <v>0</v>
      </c>
      <c r="F801" s="5">
        <v>0</v>
      </c>
      <c r="G801" s="6">
        <f t="shared" si="24"/>
        <v>0</v>
      </c>
      <c r="H801" s="6">
        <f t="shared" si="25"/>
        <v>0</v>
      </c>
      <c r="I801" s="14">
        <v>0</v>
      </c>
      <c r="J801" s="7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2.75" customHeight="1" x14ac:dyDescent="0.2">
      <c r="A802" s="13">
        <v>151</v>
      </c>
      <c r="B802" s="5">
        <v>801</v>
      </c>
      <c r="C802" s="5">
        <f>'PR-RAS'!D809</f>
        <v>0</v>
      </c>
      <c r="D802" s="5">
        <f>'PR-RAS'!E809</f>
        <v>0</v>
      </c>
      <c r="E802" s="5">
        <v>0</v>
      </c>
      <c r="F802" s="5">
        <v>0</v>
      </c>
      <c r="G802" s="6">
        <f t="shared" si="24"/>
        <v>0</v>
      </c>
      <c r="H802" s="6">
        <f t="shared" si="25"/>
        <v>0</v>
      </c>
      <c r="I802" s="14">
        <v>0</v>
      </c>
      <c r="J802" s="7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2.75" customHeight="1" x14ac:dyDescent="0.2">
      <c r="A803" s="13">
        <v>151</v>
      </c>
      <c r="B803" s="5">
        <v>802</v>
      </c>
      <c r="C803" s="5">
        <f>'PR-RAS'!D810</f>
        <v>0</v>
      </c>
      <c r="D803" s="5">
        <f>'PR-RAS'!E810</f>
        <v>0</v>
      </c>
      <c r="E803" s="5">
        <v>0</v>
      </c>
      <c r="F803" s="5">
        <v>0</v>
      </c>
      <c r="G803" s="6">
        <f t="shared" si="24"/>
        <v>0</v>
      </c>
      <c r="H803" s="6">
        <f t="shared" si="25"/>
        <v>0</v>
      </c>
      <c r="I803" s="14">
        <v>0</v>
      </c>
      <c r="J803" s="7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2.75" customHeight="1" x14ac:dyDescent="0.2">
      <c r="A804" s="13">
        <v>151</v>
      </c>
      <c r="B804" s="5">
        <v>803</v>
      </c>
      <c r="C804" s="5">
        <f>'PR-RAS'!D811</f>
        <v>0</v>
      </c>
      <c r="D804" s="5">
        <f>'PR-RAS'!E811</f>
        <v>0</v>
      </c>
      <c r="E804" s="5">
        <v>0</v>
      </c>
      <c r="F804" s="5">
        <v>0</v>
      </c>
      <c r="G804" s="6">
        <f t="shared" si="24"/>
        <v>0</v>
      </c>
      <c r="H804" s="6">
        <f t="shared" si="25"/>
        <v>0</v>
      </c>
      <c r="I804" s="14">
        <v>0</v>
      </c>
      <c r="J804" s="7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2.75" customHeight="1" x14ac:dyDescent="0.2">
      <c r="A805" s="13">
        <v>151</v>
      </c>
      <c r="B805" s="5">
        <v>804</v>
      </c>
      <c r="C805" s="5">
        <f>'PR-RAS'!D812</f>
        <v>0</v>
      </c>
      <c r="D805" s="5">
        <f>'PR-RAS'!E812</f>
        <v>0</v>
      </c>
      <c r="E805" s="5">
        <v>0</v>
      </c>
      <c r="F805" s="5">
        <v>0</v>
      </c>
      <c r="G805" s="6">
        <f t="shared" si="24"/>
        <v>0</v>
      </c>
      <c r="H805" s="6">
        <f t="shared" si="25"/>
        <v>0</v>
      </c>
      <c r="I805" s="14">
        <v>0</v>
      </c>
      <c r="J805" s="7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2.75" customHeight="1" x14ac:dyDescent="0.2">
      <c r="A806" s="13">
        <v>151</v>
      </c>
      <c r="B806" s="5">
        <v>805</v>
      </c>
      <c r="C806" s="5">
        <f>'PR-RAS'!D813</f>
        <v>0</v>
      </c>
      <c r="D806" s="5">
        <f>'PR-RAS'!E813</f>
        <v>0</v>
      </c>
      <c r="E806" s="5">
        <v>0</v>
      </c>
      <c r="F806" s="5">
        <v>0</v>
      </c>
      <c r="G806" s="6">
        <f t="shared" si="24"/>
        <v>0</v>
      </c>
      <c r="H806" s="6">
        <f t="shared" si="25"/>
        <v>0</v>
      </c>
      <c r="I806" s="14">
        <v>0</v>
      </c>
      <c r="J806" s="7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2.75" customHeight="1" x14ac:dyDescent="0.2">
      <c r="A807" s="13">
        <v>151</v>
      </c>
      <c r="B807" s="5">
        <v>806</v>
      </c>
      <c r="C807" s="5">
        <f>'PR-RAS'!D814</f>
        <v>0</v>
      </c>
      <c r="D807" s="5">
        <f>'PR-RAS'!E814</f>
        <v>0</v>
      </c>
      <c r="E807" s="5">
        <v>0</v>
      </c>
      <c r="F807" s="5">
        <v>0</v>
      </c>
      <c r="G807" s="6">
        <f t="shared" si="24"/>
        <v>0</v>
      </c>
      <c r="H807" s="6">
        <f t="shared" si="25"/>
        <v>0</v>
      </c>
      <c r="I807" s="14">
        <v>0</v>
      </c>
      <c r="J807" s="7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2.75" customHeight="1" x14ac:dyDescent="0.2">
      <c r="A808" s="13">
        <v>151</v>
      </c>
      <c r="B808" s="5">
        <v>807</v>
      </c>
      <c r="C808" s="5">
        <f>'PR-RAS'!D815</f>
        <v>0</v>
      </c>
      <c r="D808" s="5">
        <f>'PR-RAS'!E815</f>
        <v>0</v>
      </c>
      <c r="E808" s="5">
        <v>0</v>
      </c>
      <c r="F808" s="5">
        <v>0</v>
      </c>
      <c r="G808" s="6">
        <f t="shared" si="24"/>
        <v>0</v>
      </c>
      <c r="H808" s="6">
        <f t="shared" si="25"/>
        <v>0</v>
      </c>
      <c r="I808" s="14">
        <v>0</v>
      </c>
      <c r="J808" s="7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2.75" customHeight="1" x14ac:dyDescent="0.2">
      <c r="A809" s="13">
        <v>151</v>
      </c>
      <c r="B809" s="5">
        <v>808</v>
      </c>
      <c r="C809" s="5">
        <f>'PR-RAS'!D816</f>
        <v>0</v>
      </c>
      <c r="D809" s="5">
        <f>'PR-RAS'!E816</f>
        <v>0</v>
      </c>
      <c r="E809" s="5">
        <v>0</v>
      </c>
      <c r="F809" s="5">
        <v>0</v>
      </c>
      <c r="G809" s="6">
        <f t="shared" si="24"/>
        <v>0</v>
      </c>
      <c r="H809" s="6">
        <f t="shared" si="25"/>
        <v>0</v>
      </c>
      <c r="I809" s="14">
        <v>0</v>
      </c>
      <c r="J809" s="7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2.75" customHeight="1" x14ac:dyDescent="0.2">
      <c r="A810" s="13">
        <v>151</v>
      </c>
      <c r="B810" s="5">
        <v>809</v>
      </c>
      <c r="C810" s="5">
        <f>'PR-RAS'!D817</f>
        <v>0</v>
      </c>
      <c r="D810" s="5">
        <f>'PR-RAS'!E817</f>
        <v>0</v>
      </c>
      <c r="E810" s="5">
        <v>0</v>
      </c>
      <c r="F810" s="5">
        <v>0</v>
      </c>
      <c r="G810" s="6">
        <f t="shared" si="24"/>
        <v>0</v>
      </c>
      <c r="H810" s="6">
        <f t="shared" si="25"/>
        <v>0</v>
      </c>
      <c r="I810" s="14">
        <v>0</v>
      </c>
      <c r="J810" s="7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2.75" customHeight="1" x14ac:dyDescent="0.2">
      <c r="A811" s="13">
        <v>151</v>
      </c>
      <c r="B811" s="5">
        <v>810</v>
      </c>
      <c r="C811" s="5">
        <f>'PR-RAS'!D818</f>
        <v>0</v>
      </c>
      <c r="D811" s="5">
        <f>'PR-RAS'!E818</f>
        <v>0</v>
      </c>
      <c r="E811" s="5">
        <v>0</v>
      </c>
      <c r="F811" s="5">
        <v>0</v>
      </c>
      <c r="G811" s="6">
        <f t="shared" si="24"/>
        <v>0</v>
      </c>
      <c r="H811" s="6">
        <f t="shared" si="25"/>
        <v>0</v>
      </c>
      <c r="I811" s="14">
        <v>0</v>
      </c>
      <c r="J811" s="7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2.75" customHeight="1" x14ac:dyDescent="0.2">
      <c r="A812" s="13">
        <v>151</v>
      </c>
      <c r="B812" s="5">
        <v>811</v>
      </c>
      <c r="C812" s="5">
        <f>'PR-RAS'!D819</f>
        <v>0</v>
      </c>
      <c r="D812" s="5">
        <f>'PR-RAS'!E819</f>
        <v>0</v>
      </c>
      <c r="E812" s="5">
        <v>0</v>
      </c>
      <c r="F812" s="5">
        <v>0</v>
      </c>
      <c r="G812" s="6">
        <f t="shared" si="24"/>
        <v>0</v>
      </c>
      <c r="H812" s="6">
        <f t="shared" si="25"/>
        <v>0</v>
      </c>
      <c r="I812" s="14">
        <v>0</v>
      </c>
      <c r="J812" s="7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2.75" customHeight="1" x14ac:dyDescent="0.2">
      <c r="A813" s="13">
        <v>151</v>
      </c>
      <c r="B813" s="5">
        <v>812</v>
      </c>
      <c r="C813" s="5">
        <f>'PR-RAS'!D820</f>
        <v>0</v>
      </c>
      <c r="D813" s="5">
        <f>'PR-RAS'!E820</f>
        <v>0</v>
      </c>
      <c r="E813" s="5">
        <v>0</v>
      </c>
      <c r="F813" s="5">
        <v>0</v>
      </c>
      <c r="G813" s="6">
        <f t="shared" si="24"/>
        <v>0</v>
      </c>
      <c r="H813" s="6">
        <f t="shared" si="25"/>
        <v>0</v>
      </c>
      <c r="I813" s="14">
        <v>0</v>
      </c>
      <c r="J813" s="7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2.75" customHeight="1" x14ac:dyDescent="0.2">
      <c r="A814" s="13">
        <v>151</v>
      </c>
      <c r="B814" s="5">
        <v>813</v>
      </c>
      <c r="C814" s="5">
        <f>'PR-RAS'!D821</f>
        <v>0</v>
      </c>
      <c r="D814" s="5">
        <f>'PR-RAS'!E821</f>
        <v>0</v>
      </c>
      <c r="E814" s="5">
        <v>0</v>
      </c>
      <c r="F814" s="5">
        <v>0</v>
      </c>
      <c r="G814" s="6">
        <f t="shared" si="24"/>
        <v>0</v>
      </c>
      <c r="H814" s="6">
        <f t="shared" si="25"/>
        <v>0</v>
      </c>
      <c r="I814" s="14">
        <v>0</v>
      </c>
      <c r="J814" s="7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2.75" customHeight="1" x14ac:dyDescent="0.2">
      <c r="A815" s="13">
        <v>151</v>
      </c>
      <c r="B815" s="5">
        <v>814</v>
      </c>
      <c r="C815" s="5">
        <f>'PR-RAS'!D822</f>
        <v>0</v>
      </c>
      <c r="D815" s="5">
        <f>'PR-RAS'!E822</f>
        <v>0</v>
      </c>
      <c r="E815" s="5">
        <v>0</v>
      </c>
      <c r="F815" s="5">
        <v>0</v>
      </c>
      <c r="G815" s="6">
        <f t="shared" si="24"/>
        <v>0</v>
      </c>
      <c r="H815" s="6">
        <f t="shared" si="25"/>
        <v>0</v>
      </c>
      <c r="I815" s="14">
        <v>0</v>
      </c>
      <c r="J815" s="7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2.75" customHeight="1" x14ac:dyDescent="0.2">
      <c r="A816" s="13">
        <v>151</v>
      </c>
      <c r="B816" s="5">
        <v>815</v>
      </c>
      <c r="C816" s="5">
        <f>'PR-RAS'!D823</f>
        <v>0</v>
      </c>
      <c r="D816" s="5">
        <f>'PR-RAS'!E823</f>
        <v>0</v>
      </c>
      <c r="E816" s="5">
        <v>0</v>
      </c>
      <c r="F816" s="5">
        <v>0</v>
      </c>
      <c r="G816" s="6">
        <f t="shared" si="24"/>
        <v>0</v>
      </c>
      <c r="H816" s="6">
        <f t="shared" si="25"/>
        <v>0</v>
      </c>
      <c r="I816" s="14">
        <v>0</v>
      </c>
      <c r="J816" s="7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2.75" customHeight="1" x14ac:dyDescent="0.2">
      <c r="A817" s="13">
        <v>151</v>
      </c>
      <c r="B817" s="5">
        <v>816</v>
      </c>
      <c r="C817" s="5">
        <f>'PR-RAS'!D824</f>
        <v>0</v>
      </c>
      <c r="D817" s="5">
        <f>'PR-RAS'!E824</f>
        <v>0</v>
      </c>
      <c r="E817" s="5">
        <v>0</v>
      </c>
      <c r="F817" s="5">
        <v>0</v>
      </c>
      <c r="G817" s="6">
        <f t="shared" si="24"/>
        <v>0</v>
      </c>
      <c r="H817" s="6">
        <f t="shared" si="25"/>
        <v>0</v>
      </c>
      <c r="I817" s="14">
        <v>0</v>
      </c>
      <c r="J817" s="7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2.75" customHeight="1" x14ac:dyDescent="0.2">
      <c r="A818" s="13">
        <v>151</v>
      </c>
      <c r="B818" s="5">
        <v>817</v>
      </c>
      <c r="C818" s="5">
        <f>'PR-RAS'!D825</f>
        <v>0</v>
      </c>
      <c r="D818" s="5">
        <f>'PR-RAS'!E825</f>
        <v>0</v>
      </c>
      <c r="E818" s="5">
        <v>0</v>
      </c>
      <c r="F818" s="5">
        <v>0</v>
      </c>
      <c r="G818" s="6">
        <f t="shared" si="24"/>
        <v>0</v>
      </c>
      <c r="H818" s="6">
        <f t="shared" si="25"/>
        <v>0</v>
      </c>
      <c r="I818" s="14">
        <v>0</v>
      </c>
      <c r="J818" s="7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2.75" customHeight="1" x14ac:dyDescent="0.2">
      <c r="A819" s="13">
        <v>151</v>
      </c>
      <c r="B819" s="5">
        <v>818</v>
      </c>
      <c r="C819" s="5">
        <f>'PR-RAS'!D826</f>
        <v>0</v>
      </c>
      <c r="D819" s="5">
        <f>'PR-RAS'!E826</f>
        <v>0</v>
      </c>
      <c r="E819" s="5">
        <v>0</v>
      </c>
      <c r="F819" s="5">
        <v>0</v>
      </c>
      <c r="G819" s="6">
        <f t="shared" si="24"/>
        <v>0</v>
      </c>
      <c r="H819" s="6">
        <f t="shared" si="25"/>
        <v>0</v>
      </c>
      <c r="I819" s="14">
        <v>0</v>
      </c>
      <c r="J819" s="7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2.75" customHeight="1" x14ac:dyDescent="0.2">
      <c r="A820" s="13">
        <v>151</v>
      </c>
      <c r="B820" s="5">
        <v>819</v>
      </c>
      <c r="C820" s="5">
        <f>'PR-RAS'!D827</f>
        <v>0</v>
      </c>
      <c r="D820" s="5">
        <f>'PR-RAS'!E827</f>
        <v>0</v>
      </c>
      <c r="E820" s="5">
        <v>0</v>
      </c>
      <c r="F820" s="5">
        <v>0</v>
      </c>
      <c r="G820" s="6">
        <f t="shared" si="24"/>
        <v>0</v>
      </c>
      <c r="H820" s="6">
        <f t="shared" si="25"/>
        <v>0</v>
      </c>
      <c r="I820" s="14">
        <v>0</v>
      </c>
      <c r="J820" s="7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2.75" customHeight="1" x14ac:dyDescent="0.2">
      <c r="A821" s="13">
        <v>151</v>
      </c>
      <c r="B821" s="5">
        <v>820</v>
      </c>
      <c r="C821" s="5">
        <f>'PR-RAS'!D828</f>
        <v>0</v>
      </c>
      <c r="D821" s="5">
        <f>'PR-RAS'!E828</f>
        <v>0</v>
      </c>
      <c r="E821" s="5">
        <v>0</v>
      </c>
      <c r="F821" s="5">
        <v>0</v>
      </c>
      <c r="G821" s="6">
        <f t="shared" si="24"/>
        <v>0</v>
      </c>
      <c r="H821" s="6">
        <f t="shared" si="25"/>
        <v>0</v>
      </c>
      <c r="I821" s="14">
        <v>0</v>
      </c>
      <c r="J821" s="7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2.75" customHeight="1" x14ac:dyDescent="0.2">
      <c r="A822" s="13">
        <v>151</v>
      </c>
      <c r="B822" s="5">
        <v>821</v>
      </c>
      <c r="C822" s="5">
        <f>'PR-RAS'!D829</f>
        <v>0</v>
      </c>
      <c r="D822" s="5">
        <f>'PR-RAS'!E829</f>
        <v>0</v>
      </c>
      <c r="E822" s="5">
        <v>0</v>
      </c>
      <c r="F822" s="5">
        <v>0</v>
      </c>
      <c r="G822" s="6">
        <f t="shared" si="24"/>
        <v>0</v>
      </c>
      <c r="H822" s="6">
        <f t="shared" si="25"/>
        <v>0</v>
      </c>
      <c r="I822" s="14">
        <v>0</v>
      </c>
      <c r="J822" s="7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2.75" customHeight="1" x14ac:dyDescent="0.2">
      <c r="A823" s="13">
        <v>151</v>
      </c>
      <c r="B823" s="5">
        <v>822</v>
      </c>
      <c r="C823" s="5">
        <f>'PR-RAS'!D830</f>
        <v>0</v>
      </c>
      <c r="D823" s="5">
        <f>'PR-RAS'!E830</f>
        <v>0</v>
      </c>
      <c r="E823" s="5">
        <v>0</v>
      </c>
      <c r="F823" s="5">
        <v>0</v>
      </c>
      <c r="G823" s="6">
        <f t="shared" si="24"/>
        <v>0</v>
      </c>
      <c r="H823" s="6">
        <f t="shared" si="25"/>
        <v>0</v>
      </c>
      <c r="I823" s="14">
        <v>0</v>
      </c>
      <c r="J823" s="7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2.75" customHeight="1" x14ac:dyDescent="0.2">
      <c r="A824" s="13">
        <v>151</v>
      </c>
      <c r="B824" s="5">
        <v>823</v>
      </c>
      <c r="C824" s="5">
        <f>'PR-RAS'!D831</f>
        <v>0</v>
      </c>
      <c r="D824" s="5">
        <f>'PR-RAS'!E831</f>
        <v>0</v>
      </c>
      <c r="E824" s="5">
        <v>0</v>
      </c>
      <c r="F824" s="5">
        <v>0</v>
      </c>
      <c r="G824" s="6">
        <f t="shared" si="24"/>
        <v>0</v>
      </c>
      <c r="H824" s="6">
        <f t="shared" si="25"/>
        <v>0</v>
      </c>
      <c r="I824" s="14">
        <v>0</v>
      </c>
      <c r="J824" s="7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2.75" customHeight="1" x14ac:dyDescent="0.2">
      <c r="A825" s="13">
        <v>151</v>
      </c>
      <c r="B825" s="5">
        <v>824</v>
      </c>
      <c r="C825" s="5">
        <f>'PR-RAS'!D832</f>
        <v>0</v>
      </c>
      <c r="D825" s="5">
        <f>'PR-RAS'!E832</f>
        <v>0</v>
      </c>
      <c r="E825" s="5">
        <v>0</v>
      </c>
      <c r="F825" s="5">
        <v>0</v>
      </c>
      <c r="G825" s="6">
        <f t="shared" si="24"/>
        <v>0</v>
      </c>
      <c r="H825" s="6">
        <f t="shared" si="25"/>
        <v>0</v>
      </c>
      <c r="I825" s="14">
        <v>0</v>
      </c>
      <c r="J825" s="7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2.75" customHeight="1" x14ac:dyDescent="0.2">
      <c r="A826" s="13">
        <v>151</v>
      </c>
      <c r="B826" s="5">
        <v>825</v>
      </c>
      <c r="C826" s="5">
        <f>'PR-RAS'!D833</f>
        <v>0</v>
      </c>
      <c r="D826" s="5">
        <f>'PR-RAS'!E833</f>
        <v>0</v>
      </c>
      <c r="E826" s="5">
        <v>0</v>
      </c>
      <c r="F826" s="5">
        <v>0</v>
      </c>
      <c r="G826" s="6">
        <f t="shared" si="24"/>
        <v>0</v>
      </c>
      <c r="H826" s="6">
        <f t="shared" si="25"/>
        <v>0</v>
      </c>
      <c r="I826" s="14">
        <v>0</v>
      </c>
      <c r="J826" s="7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2.75" customHeight="1" x14ac:dyDescent="0.2">
      <c r="A827" s="13">
        <v>151</v>
      </c>
      <c r="B827" s="5">
        <v>826</v>
      </c>
      <c r="C827" s="5">
        <f>'PR-RAS'!D834</f>
        <v>0</v>
      </c>
      <c r="D827" s="5">
        <f>'PR-RAS'!E834</f>
        <v>0</v>
      </c>
      <c r="E827" s="5">
        <v>0</v>
      </c>
      <c r="F827" s="5">
        <v>0</v>
      </c>
      <c r="G827" s="6">
        <f t="shared" si="24"/>
        <v>0</v>
      </c>
      <c r="H827" s="6">
        <f t="shared" si="25"/>
        <v>0</v>
      </c>
      <c r="I827" s="14">
        <v>0</v>
      </c>
      <c r="J827" s="7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2.75" customHeight="1" x14ac:dyDescent="0.2">
      <c r="A828" s="13">
        <v>151</v>
      </c>
      <c r="B828" s="5">
        <v>827</v>
      </c>
      <c r="C828" s="5">
        <f>'PR-RAS'!D835</f>
        <v>0</v>
      </c>
      <c r="D828" s="5">
        <f>'PR-RAS'!E835</f>
        <v>0</v>
      </c>
      <c r="E828" s="5">
        <v>0</v>
      </c>
      <c r="F828" s="5">
        <v>0</v>
      </c>
      <c r="G828" s="6">
        <f t="shared" si="24"/>
        <v>0</v>
      </c>
      <c r="H828" s="6">
        <f t="shared" si="25"/>
        <v>0</v>
      </c>
      <c r="I828" s="14">
        <v>0</v>
      </c>
      <c r="J828" s="7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2.75" customHeight="1" x14ac:dyDescent="0.2">
      <c r="A829" s="13">
        <v>151</v>
      </c>
      <c r="B829" s="5">
        <v>828</v>
      </c>
      <c r="C829" s="5">
        <f>'PR-RAS'!D836</f>
        <v>0</v>
      </c>
      <c r="D829" s="5">
        <f>'PR-RAS'!E836</f>
        <v>0</v>
      </c>
      <c r="E829" s="5">
        <v>0</v>
      </c>
      <c r="F829" s="5">
        <v>0</v>
      </c>
      <c r="G829" s="6">
        <f t="shared" si="24"/>
        <v>0</v>
      </c>
      <c r="H829" s="6">
        <f t="shared" si="25"/>
        <v>0</v>
      </c>
      <c r="I829" s="14">
        <v>0</v>
      </c>
      <c r="J829" s="7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2.75" customHeight="1" x14ac:dyDescent="0.2">
      <c r="A830" s="13">
        <v>151</v>
      </c>
      <c r="B830" s="5">
        <v>829</v>
      </c>
      <c r="C830" s="5">
        <f>'PR-RAS'!D837</f>
        <v>0</v>
      </c>
      <c r="D830" s="5">
        <f>'PR-RAS'!E837</f>
        <v>0</v>
      </c>
      <c r="E830" s="5">
        <v>0</v>
      </c>
      <c r="F830" s="5">
        <v>0</v>
      </c>
      <c r="G830" s="6">
        <f t="shared" si="24"/>
        <v>0</v>
      </c>
      <c r="H830" s="6">
        <f t="shared" si="25"/>
        <v>0</v>
      </c>
      <c r="I830" s="14">
        <v>0</v>
      </c>
      <c r="J830" s="7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2.75" customHeight="1" x14ac:dyDescent="0.2">
      <c r="A831" s="13">
        <v>151</v>
      </c>
      <c r="B831" s="5">
        <v>830</v>
      </c>
      <c r="C831" s="5">
        <f>'PR-RAS'!D838</f>
        <v>0</v>
      </c>
      <c r="D831" s="5">
        <f>'PR-RAS'!E838</f>
        <v>0</v>
      </c>
      <c r="E831" s="5">
        <v>0</v>
      </c>
      <c r="F831" s="5">
        <v>0</v>
      </c>
      <c r="G831" s="6">
        <f t="shared" si="24"/>
        <v>0</v>
      </c>
      <c r="H831" s="6">
        <f t="shared" si="25"/>
        <v>0</v>
      </c>
      <c r="I831" s="14">
        <v>0</v>
      </c>
      <c r="J831" s="7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2.75" customHeight="1" x14ac:dyDescent="0.2">
      <c r="A832" s="13">
        <v>151</v>
      </c>
      <c r="B832" s="5">
        <v>831</v>
      </c>
      <c r="C832" s="5">
        <f>'PR-RAS'!D839</f>
        <v>0</v>
      </c>
      <c r="D832" s="5">
        <f>'PR-RAS'!E839</f>
        <v>0</v>
      </c>
      <c r="E832" s="5">
        <v>0</v>
      </c>
      <c r="F832" s="5">
        <v>0</v>
      </c>
      <c r="G832" s="6">
        <f t="shared" si="24"/>
        <v>0</v>
      </c>
      <c r="H832" s="6">
        <f t="shared" si="25"/>
        <v>0</v>
      </c>
      <c r="I832" s="14">
        <v>0</v>
      </c>
      <c r="J832" s="7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2.75" customHeight="1" x14ac:dyDescent="0.2">
      <c r="A833" s="13">
        <v>151</v>
      </c>
      <c r="B833" s="5">
        <v>832</v>
      </c>
      <c r="C833" s="5">
        <f>'PR-RAS'!D840</f>
        <v>0</v>
      </c>
      <c r="D833" s="5">
        <f>'PR-RAS'!E840</f>
        <v>0</v>
      </c>
      <c r="E833" s="5">
        <v>0</v>
      </c>
      <c r="F833" s="5">
        <v>0</v>
      </c>
      <c r="G833" s="6">
        <f t="shared" si="24"/>
        <v>0</v>
      </c>
      <c r="H833" s="6">
        <f t="shared" si="25"/>
        <v>0</v>
      </c>
      <c r="I833" s="14">
        <v>0</v>
      </c>
      <c r="J833" s="7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2.75" customHeight="1" x14ac:dyDescent="0.2">
      <c r="A834" s="13">
        <v>151</v>
      </c>
      <c r="B834" s="5">
        <v>833</v>
      </c>
      <c r="C834" s="5">
        <f>'PR-RAS'!D841</f>
        <v>0</v>
      </c>
      <c r="D834" s="5">
        <f>'PR-RAS'!E841</f>
        <v>0</v>
      </c>
      <c r="E834" s="5">
        <v>0</v>
      </c>
      <c r="F834" s="5">
        <v>0</v>
      </c>
      <c r="G834" s="6">
        <f t="shared" ref="G834:G897" si="26">(B834/1000)*(C834*1+D834*2)</f>
        <v>0</v>
      </c>
      <c r="H834" s="6">
        <f t="shared" ref="H834:H897" si="27">ABS(C834-ROUND(C834,0))+ABS(D834-ROUND(D834,0))</f>
        <v>0</v>
      </c>
      <c r="I834" s="14">
        <v>0</v>
      </c>
      <c r="J834" s="7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2.75" customHeight="1" x14ac:dyDescent="0.2">
      <c r="A835" s="13">
        <v>151</v>
      </c>
      <c r="B835" s="5">
        <v>834</v>
      </c>
      <c r="C835" s="5">
        <f>'PR-RAS'!D842</f>
        <v>0</v>
      </c>
      <c r="D835" s="5">
        <f>'PR-RAS'!E842</f>
        <v>0</v>
      </c>
      <c r="E835" s="5">
        <v>0</v>
      </c>
      <c r="F835" s="5">
        <v>0</v>
      </c>
      <c r="G835" s="6">
        <f t="shared" si="26"/>
        <v>0</v>
      </c>
      <c r="H835" s="6">
        <f t="shared" si="27"/>
        <v>0</v>
      </c>
      <c r="I835" s="14">
        <v>0</v>
      </c>
      <c r="J835" s="7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2.75" customHeight="1" x14ac:dyDescent="0.2">
      <c r="A836" s="13">
        <v>151</v>
      </c>
      <c r="B836" s="5">
        <v>835</v>
      </c>
      <c r="C836" s="5">
        <f>'PR-RAS'!D843</f>
        <v>0</v>
      </c>
      <c r="D836" s="5">
        <f>'PR-RAS'!E843</f>
        <v>0</v>
      </c>
      <c r="E836" s="5">
        <v>0</v>
      </c>
      <c r="F836" s="5">
        <v>0</v>
      </c>
      <c r="G836" s="6">
        <f t="shared" si="26"/>
        <v>0</v>
      </c>
      <c r="H836" s="6">
        <f t="shared" si="27"/>
        <v>0</v>
      </c>
      <c r="I836" s="14">
        <v>0</v>
      </c>
      <c r="J836" s="7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2.75" customHeight="1" x14ac:dyDescent="0.2">
      <c r="A837" s="13">
        <v>151</v>
      </c>
      <c r="B837" s="5">
        <v>836</v>
      </c>
      <c r="C837" s="5">
        <f>'PR-RAS'!D844</f>
        <v>0</v>
      </c>
      <c r="D837" s="5">
        <f>'PR-RAS'!E844</f>
        <v>0</v>
      </c>
      <c r="E837" s="5">
        <v>0</v>
      </c>
      <c r="F837" s="5">
        <v>0</v>
      </c>
      <c r="G837" s="6">
        <f t="shared" si="26"/>
        <v>0</v>
      </c>
      <c r="H837" s="6">
        <f t="shared" si="27"/>
        <v>0</v>
      </c>
      <c r="I837" s="14">
        <v>0</v>
      </c>
      <c r="J837" s="7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2.75" customHeight="1" x14ac:dyDescent="0.2">
      <c r="A838" s="13">
        <v>151</v>
      </c>
      <c r="B838" s="5">
        <v>837</v>
      </c>
      <c r="C838" s="5">
        <f>'PR-RAS'!D845</f>
        <v>0</v>
      </c>
      <c r="D838" s="5">
        <f>'PR-RAS'!E845</f>
        <v>0</v>
      </c>
      <c r="E838" s="5">
        <v>0</v>
      </c>
      <c r="F838" s="5">
        <v>0</v>
      </c>
      <c r="G838" s="6">
        <f t="shared" si="26"/>
        <v>0</v>
      </c>
      <c r="H838" s="6">
        <f t="shared" si="27"/>
        <v>0</v>
      </c>
      <c r="I838" s="14">
        <v>0</v>
      </c>
      <c r="J838" s="7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2.75" customHeight="1" x14ac:dyDescent="0.2">
      <c r="A839" s="13">
        <v>151</v>
      </c>
      <c r="B839" s="5">
        <v>838</v>
      </c>
      <c r="C839" s="5">
        <f>'PR-RAS'!D846</f>
        <v>0</v>
      </c>
      <c r="D839" s="5">
        <f>'PR-RAS'!E846</f>
        <v>0</v>
      </c>
      <c r="E839" s="5">
        <v>0</v>
      </c>
      <c r="F839" s="5">
        <v>0</v>
      </c>
      <c r="G839" s="6">
        <f t="shared" si="26"/>
        <v>0</v>
      </c>
      <c r="H839" s="6">
        <f t="shared" si="27"/>
        <v>0</v>
      </c>
      <c r="I839" s="14">
        <v>0</v>
      </c>
      <c r="J839" s="7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2.75" customHeight="1" x14ac:dyDescent="0.2">
      <c r="A840" s="13">
        <v>151</v>
      </c>
      <c r="B840" s="5">
        <v>839</v>
      </c>
      <c r="C840" s="5">
        <f>'PR-RAS'!D847</f>
        <v>0</v>
      </c>
      <c r="D840" s="5">
        <f>'PR-RAS'!E847</f>
        <v>0</v>
      </c>
      <c r="E840" s="5">
        <v>0</v>
      </c>
      <c r="F840" s="5">
        <v>0</v>
      </c>
      <c r="G840" s="6">
        <f t="shared" si="26"/>
        <v>0</v>
      </c>
      <c r="H840" s="6">
        <f t="shared" si="27"/>
        <v>0</v>
      </c>
      <c r="I840" s="14">
        <v>0</v>
      </c>
      <c r="J840" s="7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2.75" customHeight="1" x14ac:dyDescent="0.2">
      <c r="A841" s="13">
        <v>151</v>
      </c>
      <c r="B841" s="5">
        <v>840</v>
      </c>
      <c r="C841" s="5">
        <f>'PR-RAS'!D848</f>
        <v>0</v>
      </c>
      <c r="D841" s="5">
        <f>'PR-RAS'!E848</f>
        <v>0</v>
      </c>
      <c r="E841" s="5">
        <v>0</v>
      </c>
      <c r="F841" s="5">
        <v>0</v>
      </c>
      <c r="G841" s="6">
        <f t="shared" si="26"/>
        <v>0</v>
      </c>
      <c r="H841" s="6">
        <f t="shared" si="27"/>
        <v>0</v>
      </c>
      <c r="I841" s="14">
        <v>0</v>
      </c>
      <c r="J841" s="7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2.75" customHeight="1" x14ac:dyDescent="0.2">
      <c r="A842" s="13">
        <v>151</v>
      </c>
      <c r="B842" s="5">
        <v>841</v>
      </c>
      <c r="C842" s="5">
        <f>'PR-RAS'!D849</f>
        <v>0</v>
      </c>
      <c r="D842" s="5">
        <f>'PR-RAS'!E849</f>
        <v>0</v>
      </c>
      <c r="E842" s="5">
        <v>0</v>
      </c>
      <c r="F842" s="5">
        <v>0</v>
      </c>
      <c r="G842" s="6">
        <f t="shared" si="26"/>
        <v>0</v>
      </c>
      <c r="H842" s="6">
        <f t="shared" si="27"/>
        <v>0</v>
      </c>
      <c r="I842" s="14">
        <v>0</v>
      </c>
      <c r="J842" s="7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2.75" customHeight="1" x14ac:dyDescent="0.2">
      <c r="A843" s="13">
        <v>151</v>
      </c>
      <c r="B843" s="5">
        <v>842</v>
      </c>
      <c r="C843" s="5">
        <f>'PR-RAS'!D850</f>
        <v>0</v>
      </c>
      <c r="D843" s="5">
        <f>'PR-RAS'!E850</f>
        <v>0</v>
      </c>
      <c r="E843" s="5">
        <v>0</v>
      </c>
      <c r="F843" s="5">
        <v>0</v>
      </c>
      <c r="G843" s="6">
        <f t="shared" si="26"/>
        <v>0</v>
      </c>
      <c r="H843" s="6">
        <f t="shared" si="27"/>
        <v>0</v>
      </c>
      <c r="I843" s="14">
        <v>0</v>
      </c>
      <c r="J843" s="7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2.75" customHeight="1" x14ac:dyDescent="0.2">
      <c r="A844" s="13">
        <v>151</v>
      </c>
      <c r="B844" s="5">
        <v>843</v>
      </c>
      <c r="C844" s="5">
        <f>'PR-RAS'!D851</f>
        <v>0</v>
      </c>
      <c r="D844" s="5">
        <f>'PR-RAS'!E851</f>
        <v>0</v>
      </c>
      <c r="E844" s="5">
        <v>0</v>
      </c>
      <c r="F844" s="5">
        <v>0</v>
      </c>
      <c r="G844" s="6">
        <f t="shared" si="26"/>
        <v>0</v>
      </c>
      <c r="H844" s="6">
        <f t="shared" si="27"/>
        <v>0</v>
      </c>
      <c r="I844" s="14">
        <v>0</v>
      </c>
      <c r="J844" s="7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2.75" customHeight="1" x14ac:dyDescent="0.2">
      <c r="A845" s="13">
        <v>151</v>
      </c>
      <c r="B845" s="5">
        <v>844</v>
      </c>
      <c r="C845" s="5">
        <f>'PR-RAS'!D852</f>
        <v>0</v>
      </c>
      <c r="D845" s="5">
        <f>'PR-RAS'!E852</f>
        <v>0</v>
      </c>
      <c r="E845" s="5">
        <v>0</v>
      </c>
      <c r="F845" s="5">
        <v>0</v>
      </c>
      <c r="G845" s="6">
        <f t="shared" si="26"/>
        <v>0</v>
      </c>
      <c r="H845" s="6">
        <f t="shared" si="27"/>
        <v>0</v>
      </c>
      <c r="I845" s="14">
        <v>0</v>
      </c>
      <c r="J845" s="7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2.75" customHeight="1" x14ac:dyDescent="0.2">
      <c r="A846" s="13">
        <v>151</v>
      </c>
      <c r="B846" s="5">
        <v>845</v>
      </c>
      <c r="C846" s="5">
        <f>'PR-RAS'!D853</f>
        <v>0</v>
      </c>
      <c r="D846" s="5">
        <f>'PR-RAS'!E853</f>
        <v>0</v>
      </c>
      <c r="E846" s="5">
        <v>0</v>
      </c>
      <c r="F846" s="5">
        <v>0</v>
      </c>
      <c r="G846" s="6">
        <f t="shared" si="26"/>
        <v>0</v>
      </c>
      <c r="H846" s="6">
        <f t="shared" si="27"/>
        <v>0</v>
      </c>
      <c r="I846" s="14">
        <v>0</v>
      </c>
      <c r="J846" s="7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2.75" customHeight="1" x14ac:dyDescent="0.2">
      <c r="A847" s="13">
        <v>151</v>
      </c>
      <c r="B847" s="5">
        <v>846</v>
      </c>
      <c r="C847" s="5">
        <f>'PR-RAS'!D854</f>
        <v>0</v>
      </c>
      <c r="D847" s="5">
        <f>'PR-RAS'!E854</f>
        <v>0</v>
      </c>
      <c r="E847" s="5">
        <v>0</v>
      </c>
      <c r="F847" s="5">
        <v>0</v>
      </c>
      <c r="G847" s="6">
        <f t="shared" si="26"/>
        <v>0</v>
      </c>
      <c r="H847" s="6">
        <f t="shared" si="27"/>
        <v>0</v>
      </c>
      <c r="I847" s="14">
        <v>0</v>
      </c>
      <c r="J847" s="7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2.75" customHeight="1" x14ac:dyDescent="0.2">
      <c r="A848" s="13">
        <v>151</v>
      </c>
      <c r="B848" s="5">
        <v>847</v>
      </c>
      <c r="C848" s="5">
        <f>'PR-RAS'!D855</f>
        <v>0</v>
      </c>
      <c r="D848" s="5">
        <f>'PR-RAS'!E855</f>
        <v>0</v>
      </c>
      <c r="E848" s="5">
        <v>0</v>
      </c>
      <c r="F848" s="5">
        <v>0</v>
      </c>
      <c r="G848" s="6">
        <f t="shared" si="26"/>
        <v>0</v>
      </c>
      <c r="H848" s="6">
        <f t="shared" si="27"/>
        <v>0</v>
      </c>
      <c r="I848" s="14">
        <v>0</v>
      </c>
      <c r="J848" s="7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2.75" customHeight="1" x14ac:dyDescent="0.2">
      <c r="A849" s="13">
        <v>151</v>
      </c>
      <c r="B849" s="5">
        <v>848</v>
      </c>
      <c r="C849" s="5">
        <f>'PR-RAS'!D856</f>
        <v>0</v>
      </c>
      <c r="D849" s="5">
        <f>'PR-RAS'!E856</f>
        <v>0</v>
      </c>
      <c r="E849" s="5">
        <v>0</v>
      </c>
      <c r="F849" s="5">
        <v>0</v>
      </c>
      <c r="G849" s="6">
        <f t="shared" si="26"/>
        <v>0</v>
      </c>
      <c r="H849" s="6">
        <f t="shared" si="27"/>
        <v>0</v>
      </c>
      <c r="I849" s="14">
        <v>0</v>
      </c>
      <c r="J849" s="7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2.75" customHeight="1" x14ac:dyDescent="0.2">
      <c r="A850" s="13">
        <v>151</v>
      </c>
      <c r="B850" s="5">
        <v>849</v>
      </c>
      <c r="C850" s="5">
        <f>'PR-RAS'!D857</f>
        <v>0</v>
      </c>
      <c r="D850" s="5">
        <f>'PR-RAS'!E857</f>
        <v>0</v>
      </c>
      <c r="E850" s="5">
        <v>0</v>
      </c>
      <c r="F850" s="5">
        <v>0</v>
      </c>
      <c r="G850" s="6">
        <f t="shared" si="26"/>
        <v>0</v>
      </c>
      <c r="H850" s="6">
        <f t="shared" si="27"/>
        <v>0</v>
      </c>
      <c r="I850" s="14">
        <v>0</v>
      </c>
      <c r="J850" s="7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2.75" customHeight="1" x14ac:dyDescent="0.2">
      <c r="A851" s="13">
        <v>151</v>
      </c>
      <c r="B851" s="5">
        <v>850</v>
      </c>
      <c r="C851" s="5">
        <f>'PR-RAS'!D858</f>
        <v>0</v>
      </c>
      <c r="D851" s="5">
        <f>'PR-RAS'!E858</f>
        <v>0</v>
      </c>
      <c r="E851" s="5">
        <v>0</v>
      </c>
      <c r="F851" s="5">
        <v>0</v>
      </c>
      <c r="G851" s="6">
        <f t="shared" si="26"/>
        <v>0</v>
      </c>
      <c r="H851" s="6">
        <f t="shared" si="27"/>
        <v>0</v>
      </c>
      <c r="I851" s="14">
        <v>0</v>
      </c>
      <c r="J851" s="7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2.75" customHeight="1" x14ac:dyDescent="0.2">
      <c r="A852" s="13">
        <v>151</v>
      </c>
      <c r="B852" s="5">
        <v>851</v>
      </c>
      <c r="C852" s="5">
        <f>'PR-RAS'!D859</f>
        <v>0</v>
      </c>
      <c r="D852" s="5">
        <f>'PR-RAS'!E859</f>
        <v>0</v>
      </c>
      <c r="E852" s="5">
        <v>0</v>
      </c>
      <c r="F852" s="5">
        <v>0</v>
      </c>
      <c r="G852" s="6">
        <f t="shared" si="26"/>
        <v>0</v>
      </c>
      <c r="H852" s="6">
        <f t="shared" si="27"/>
        <v>0</v>
      </c>
      <c r="I852" s="14">
        <v>0</v>
      </c>
      <c r="J852" s="7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2.75" customHeight="1" x14ac:dyDescent="0.2">
      <c r="A853" s="13">
        <v>151</v>
      </c>
      <c r="B853" s="5">
        <v>852</v>
      </c>
      <c r="C853" s="5">
        <f>'PR-RAS'!D860</f>
        <v>0</v>
      </c>
      <c r="D853" s="5">
        <f>'PR-RAS'!E860</f>
        <v>0</v>
      </c>
      <c r="E853" s="5">
        <v>0</v>
      </c>
      <c r="F853" s="5">
        <v>0</v>
      </c>
      <c r="G853" s="6">
        <f t="shared" si="26"/>
        <v>0</v>
      </c>
      <c r="H853" s="6">
        <f t="shared" si="27"/>
        <v>0</v>
      </c>
      <c r="I853" s="14">
        <v>0</v>
      </c>
      <c r="J853" s="7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2.75" customHeight="1" x14ac:dyDescent="0.2">
      <c r="A854" s="13">
        <v>151</v>
      </c>
      <c r="B854" s="5">
        <v>853</v>
      </c>
      <c r="C854" s="5">
        <f>'PR-RAS'!D861</f>
        <v>0</v>
      </c>
      <c r="D854" s="5">
        <f>'PR-RAS'!E861</f>
        <v>0</v>
      </c>
      <c r="E854" s="5">
        <v>0</v>
      </c>
      <c r="F854" s="5">
        <v>0</v>
      </c>
      <c r="G854" s="6">
        <f t="shared" si="26"/>
        <v>0</v>
      </c>
      <c r="H854" s="6">
        <f t="shared" si="27"/>
        <v>0</v>
      </c>
      <c r="I854" s="14">
        <v>0</v>
      </c>
      <c r="J854" s="7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2.75" customHeight="1" x14ac:dyDescent="0.2">
      <c r="A855" s="13">
        <v>151</v>
      </c>
      <c r="B855" s="5">
        <v>854</v>
      </c>
      <c r="C855" s="5">
        <f>'PR-RAS'!D862</f>
        <v>0</v>
      </c>
      <c r="D855" s="5">
        <f>'PR-RAS'!E862</f>
        <v>0</v>
      </c>
      <c r="E855" s="5">
        <v>0</v>
      </c>
      <c r="F855" s="5">
        <v>0</v>
      </c>
      <c r="G855" s="6">
        <f t="shared" si="26"/>
        <v>0</v>
      </c>
      <c r="H855" s="6">
        <f t="shared" si="27"/>
        <v>0</v>
      </c>
      <c r="I855" s="14">
        <v>0</v>
      </c>
      <c r="J855" s="7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2.75" customHeight="1" x14ac:dyDescent="0.2">
      <c r="A856" s="13">
        <v>151</v>
      </c>
      <c r="B856" s="5">
        <v>855</v>
      </c>
      <c r="C856" s="5">
        <f>'PR-RAS'!D863</f>
        <v>0</v>
      </c>
      <c r="D856" s="5">
        <f>'PR-RAS'!E863</f>
        <v>0</v>
      </c>
      <c r="E856" s="5">
        <v>0</v>
      </c>
      <c r="F856" s="5">
        <v>0</v>
      </c>
      <c r="G856" s="6">
        <f t="shared" si="26"/>
        <v>0</v>
      </c>
      <c r="H856" s="6">
        <f t="shared" si="27"/>
        <v>0</v>
      </c>
      <c r="I856" s="14">
        <v>0</v>
      </c>
      <c r="J856" s="7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2.75" customHeight="1" x14ac:dyDescent="0.2">
      <c r="A857" s="13">
        <v>151</v>
      </c>
      <c r="B857" s="5">
        <v>856</v>
      </c>
      <c r="C857" s="5">
        <f>'PR-RAS'!D864</f>
        <v>0</v>
      </c>
      <c r="D857" s="5">
        <f>'PR-RAS'!E864</f>
        <v>0</v>
      </c>
      <c r="E857" s="5">
        <v>0</v>
      </c>
      <c r="F857" s="5">
        <v>0</v>
      </c>
      <c r="G857" s="6">
        <f t="shared" si="26"/>
        <v>0</v>
      </c>
      <c r="H857" s="6">
        <f t="shared" si="27"/>
        <v>0</v>
      </c>
      <c r="I857" s="14">
        <v>0</v>
      </c>
      <c r="J857" s="7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2.75" customHeight="1" x14ac:dyDescent="0.2">
      <c r="A858" s="13">
        <v>151</v>
      </c>
      <c r="B858" s="5">
        <v>857</v>
      </c>
      <c r="C858" s="5">
        <f>'PR-RAS'!D865</f>
        <v>0</v>
      </c>
      <c r="D858" s="5">
        <f>'PR-RAS'!E865</f>
        <v>0</v>
      </c>
      <c r="E858" s="5">
        <v>0</v>
      </c>
      <c r="F858" s="5">
        <v>0</v>
      </c>
      <c r="G858" s="6">
        <f t="shared" si="26"/>
        <v>0</v>
      </c>
      <c r="H858" s="6">
        <f t="shared" si="27"/>
        <v>0</v>
      </c>
      <c r="I858" s="14">
        <v>0</v>
      </c>
      <c r="J858" s="7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2.75" customHeight="1" x14ac:dyDescent="0.2">
      <c r="A859" s="13">
        <v>151</v>
      </c>
      <c r="B859" s="5">
        <v>858</v>
      </c>
      <c r="C859" s="5">
        <f>'PR-RAS'!D866</f>
        <v>0</v>
      </c>
      <c r="D859" s="5">
        <f>'PR-RAS'!E866</f>
        <v>0</v>
      </c>
      <c r="E859" s="5">
        <v>0</v>
      </c>
      <c r="F859" s="5">
        <v>0</v>
      </c>
      <c r="G859" s="6">
        <f t="shared" si="26"/>
        <v>0</v>
      </c>
      <c r="H859" s="6">
        <f t="shared" si="27"/>
        <v>0</v>
      </c>
      <c r="I859" s="14">
        <v>0</v>
      </c>
      <c r="J859" s="7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2.75" customHeight="1" x14ac:dyDescent="0.2">
      <c r="A860" s="13">
        <v>151</v>
      </c>
      <c r="B860" s="5">
        <v>859</v>
      </c>
      <c r="C860" s="5">
        <f>'PR-RAS'!D867</f>
        <v>0</v>
      </c>
      <c r="D860" s="5">
        <f>'PR-RAS'!E867</f>
        <v>0</v>
      </c>
      <c r="E860" s="5">
        <v>0</v>
      </c>
      <c r="F860" s="5">
        <v>0</v>
      </c>
      <c r="G860" s="6">
        <f t="shared" si="26"/>
        <v>0</v>
      </c>
      <c r="H860" s="6">
        <f t="shared" si="27"/>
        <v>0</v>
      </c>
      <c r="I860" s="14">
        <v>0</v>
      </c>
      <c r="J860" s="7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2.75" customHeight="1" x14ac:dyDescent="0.2">
      <c r="A861" s="13">
        <v>151</v>
      </c>
      <c r="B861" s="5">
        <v>860</v>
      </c>
      <c r="C861" s="5">
        <f>'PR-RAS'!D868</f>
        <v>0</v>
      </c>
      <c r="D861" s="5">
        <f>'PR-RAS'!E868</f>
        <v>0</v>
      </c>
      <c r="E861" s="5">
        <v>0</v>
      </c>
      <c r="F861" s="5">
        <v>0</v>
      </c>
      <c r="G861" s="6">
        <f t="shared" si="26"/>
        <v>0</v>
      </c>
      <c r="H861" s="6">
        <f t="shared" si="27"/>
        <v>0</v>
      </c>
      <c r="I861" s="14">
        <v>0</v>
      </c>
      <c r="J861" s="7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2.75" customHeight="1" x14ac:dyDescent="0.2">
      <c r="A862" s="13">
        <v>151</v>
      </c>
      <c r="B862" s="5">
        <v>861</v>
      </c>
      <c r="C862" s="5">
        <f>'PR-RAS'!D869</f>
        <v>0</v>
      </c>
      <c r="D862" s="5">
        <f>'PR-RAS'!E869</f>
        <v>0</v>
      </c>
      <c r="E862" s="5">
        <v>0</v>
      </c>
      <c r="F862" s="5">
        <v>0</v>
      </c>
      <c r="G862" s="6">
        <f t="shared" si="26"/>
        <v>0</v>
      </c>
      <c r="H862" s="6">
        <f t="shared" si="27"/>
        <v>0</v>
      </c>
      <c r="I862" s="14">
        <v>0</v>
      </c>
      <c r="J862" s="7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2.75" customHeight="1" x14ac:dyDescent="0.2">
      <c r="A863" s="13">
        <v>151</v>
      </c>
      <c r="B863" s="5">
        <v>862</v>
      </c>
      <c r="C863" s="5">
        <f>'PR-RAS'!D870</f>
        <v>0</v>
      </c>
      <c r="D863" s="5">
        <f>'PR-RAS'!E870</f>
        <v>0</v>
      </c>
      <c r="E863" s="5">
        <v>0</v>
      </c>
      <c r="F863" s="5">
        <v>0</v>
      </c>
      <c r="G863" s="6">
        <f t="shared" si="26"/>
        <v>0</v>
      </c>
      <c r="H863" s="6">
        <f t="shared" si="27"/>
        <v>0</v>
      </c>
      <c r="I863" s="14">
        <v>0</v>
      </c>
      <c r="J863" s="7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2.75" customHeight="1" x14ac:dyDescent="0.2">
      <c r="A864" s="13">
        <v>151</v>
      </c>
      <c r="B864" s="5">
        <v>863</v>
      </c>
      <c r="C864" s="5">
        <f>'PR-RAS'!D871</f>
        <v>0</v>
      </c>
      <c r="D864" s="5">
        <f>'PR-RAS'!E871</f>
        <v>0</v>
      </c>
      <c r="E864" s="5">
        <v>0</v>
      </c>
      <c r="F864" s="5">
        <v>0</v>
      </c>
      <c r="G864" s="6">
        <f t="shared" si="26"/>
        <v>0</v>
      </c>
      <c r="H864" s="6">
        <f t="shared" si="27"/>
        <v>0</v>
      </c>
      <c r="I864" s="14">
        <v>0</v>
      </c>
      <c r="J864" s="7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2.75" customHeight="1" x14ac:dyDescent="0.2">
      <c r="A865" s="13">
        <v>151</v>
      </c>
      <c r="B865" s="5">
        <v>864</v>
      </c>
      <c r="C865" s="5">
        <f>'PR-RAS'!D872</f>
        <v>0</v>
      </c>
      <c r="D865" s="5">
        <f>'PR-RAS'!E872</f>
        <v>0</v>
      </c>
      <c r="E865" s="5">
        <v>0</v>
      </c>
      <c r="F865" s="5">
        <v>0</v>
      </c>
      <c r="G865" s="6">
        <f t="shared" si="26"/>
        <v>0</v>
      </c>
      <c r="H865" s="6">
        <f t="shared" si="27"/>
        <v>0</v>
      </c>
      <c r="I865" s="14">
        <v>0</v>
      </c>
      <c r="J865" s="7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2.75" customHeight="1" x14ac:dyDescent="0.2">
      <c r="A866" s="13">
        <v>151</v>
      </c>
      <c r="B866" s="5">
        <v>865</v>
      </c>
      <c r="C866" s="5">
        <f>'PR-RAS'!D873</f>
        <v>0</v>
      </c>
      <c r="D866" s="5">
        <f>'PR-RAS'!E873</f>
        <v>0</v>
      </c>
      <c r="E866" s="5">
        <v>0</v>
      </c>
      <c r="F866" s="5">
        <v>0</v>
      </c>
      <c r="G866" s="6">
        <f t="shared" si="26"/>
        <v>0</v>
      </c>
      <c r="H866" s="6">
        <f t="shared" si="27"/>
        <v>0</v>
      </c>
      <c r="I866" s="14">
        <v>0</v>
      </c>
      <c r="J866" s="7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2.75" customHeight="1" x14ac:dyDescent="0.2">
      <c r="A867" s="13">
        <v>151</v>
      </c>
      <c r="B867" s="5">
        <v>866</v>
      </c>
      <c r="C867" s="5">
        <f>'PR-RAS'!D874</f>
        <v>0</v>
      </c>
      <c r="D867" s="5">
        <f>'PR-RAS'!E874</f>
        <v>0</v>
      </c>
      <c r="E867" s="5">
        <v>0</v>
      </c>
      <c r="F867" s="5">
        <v>0</v>
      </c>
      <c r="G867" s="6">
        <f t="shared" si="26"/>
        <v>0</v>
      </c>
      <c r="H867" s="6">
        <f t="shared" si="27"/>
        <v>0</v>
      </c>
      <c r="I867" s="14">
        <v>0</v>
      </c>
      <c r="J867" s="7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2.75" customHeight="1" x14ac:dyDescent="0.2">
      <c r="A868" s="13">
        <v>151</v>
      </c>
      <c r="B868" s="5">
        <v>867</v>
      </c>
      <c r="C868" s="5">
        <f>'PR-RAS'!D875</f>
        <v>0</v>
      </c>
      <c r="D868" s="5">
        <f>'PR-RAS'!E875</f>
        <v>0</v>
      </c>
      <c r="E868" s="5">
        <v>0</v>
      </c>
      <c r="F868" s="5">
        <v>0</v>
      </c>
      <c r="G868" s="6">
        <f t="shared" si="26"/>
        <v>0</v>
      </c>
      <c r="H868" s="6">
        <f t="shared" si="27"/>
        <v>0</v>
      </c>
      <c r="I868" s="14">
        <v>0</v>
      </c>
      <c r="J868" s="7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2.75" customHeight="1" x14ac:dyDescent="0.2">
      <c r="A869" s="13">
        <v>151</v>
      </c>
      <c r="B869" s="5">
        <v>868</v>
      </c>
      <c r="C869" s="5">
        <f>'PR-RAS'!D876</f>
        <v>0</v>
      </c>
      <c r="D869" s="5">
        <f>'PR-RAS'!E876</f>
        <v>0</v>
      </c>
      <c r="E869" s="5">
        <v>0</v>
      </c>
      <c r="F869" s="5">
        <v>0</v>
      </c>
      <c r="G869" s="6">
        <f t="shared" si="26"/>
        <v>0</v>
      </c>
      <c r="H869" s="6">
        <f t="shared" si="27"/>
        <v>0</v>
      </c>
      <c r="I869" s="14">
        <v>0</v>
      </c>
      <c r="J869" s="7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2.75" customHeight="1" x14ac:dyDescent="0.2">
      <c r="A870" s="13">
        <v>151</v>
      </c>
      <c r="B870" s="5">
        <v>869</v>
      </c>
      <c r="C870" s="5">
        <f>'PR-RAS'!D877</f>
        <v>0</v>
      </c>
      <c r="D870" s="5">
        <f>'PR-RAS'!E877</f>
        <v>0</v>
      </c>
      <c r="E870" s="5">
        <v>0</v>
      </c>
      <c r="F870" s="5">
        <v>0</v>
      </c>
      <c r="G870" s="6">
        <f t="shared" si="26"/>
        <v>0</v>
      </c>
      <c r="H870" s="6">
        <f t="shared" si="27"/>
        <v>0</v>
      </c>
      <c r="I870" s="14">
        <v>0</v>
      </c>
      <c r="J870" s="7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2.75" customHeight="1" x14ac:dyDescent="0.2">
      <c r="A871" s="13">
        <v>151</v>
      </c>
      <c r="B871" s="5">
        <v>870</v>
      </c>
      <c r="C871" s="5">
        <f>'PR-RAS'!D878</f>
        <v>0</v>
      </c>
      <c r="D871" s="5">
        <f>'PR-RAS'!E878</f>
        <v>0</v>
      </c>
      <c r="E871" s="5">
        <v>0</v>
      </c>
      <c r="F871" s="5">
        <v>0</v>
      </c>
      <c r="G871" s="6">
        <f t="shared" si="26"/>
        <v>0</v>
      </c>
      <c r="H871" s="6">
        <f t="shared" si="27"/>
        <v>0</v>
      </c>
      <c r="I871" s="14">
        <v>0</v>
      </c>
      <c r="J871" s="7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2.75" customHeight="1" x14ac:dyDescent="0.2">
      <c r="A872" s="13">
        <v>151</v>
      </c>
      <c r="B872" s="5">
        <v>871</v>
      </c>
      <c r="C872" s="5">
        <f>'PR-RAS'!D879</f>
        <v>0</v>
      </c>
      <c r="D872" s="5">
        <f>'PR-RAS'!E879</f>
        <v>0</v>
      </c>
      <c r="E872" s="5">
        <v>0</v>
      </c>
      <c r="F872" s="5">
        <v>0</v>
      </c>
      <c r="G872" s="6">
        <f t="shared" si="26"/>
        <v>0</v>
      </c>
      <c r="H872" s="6">
        <f t="shared" si="27"/>
        <v>0</v>
      </c>
      <c r="I872" s="14">
        <v>0</v>
      </c>
      <c r="J872" s="7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2.75" customHeight="1" x14ac:dyDescent="0.2">
      <c r="A873" s="13">
        <v>151</v>
      </c>
      <c r="B873" s="5">
        <v>872</v>
      </c>
      <c r="C873" s="5">
        <f>'PR-RAS'!D880</f>
        <v>0</v>
      </c>
      <c r="D873" s="5">
        <f>'PR-RAS'!E880</f>
        <v>0</v>
      </c>
      <c r="E873" s="5">
        <v>0</v>
      </c>
      <c r="F873" s="5">
        <v>0</v>
      </c>
      <c r="G873" s="6">
        <f t="shared" si="26"/>
        <v>0</v>
      </c>
      <c r="H873" s="6">
        <f t="shared" si="27"/>
        <v>0</v>
      </c>
      <c r="I873" s="14">
        <v>0</v>
      </c>
      <c r="J873" s="7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2.75" customHeight="1" x14ac:dyDescent="0.2">
      <c r="A874" s="13">
        <v>151</v>
      </c>
      <c r="B874" s="5">
        <v>873</v>
      </c>
      <c r="C874" s="5">
        <f>'PR-RAS'!D881</f>
        <v>0</v>
      </c>
      <c r="D874" s="5">
        <f>'PR-RAS'!E881</f>
        <v>0</v>
      </c>
      <c r="E874" s="5">
        <v>0</v>
      </c>
      <c r="F874" s="5">
        <v>0</v>
      </c>
      <c r="G874" s="6">
        <f t="shared" si="26"/>
        <v>0</v>
      </c>
      <c r="H874" s="6">
        <f t="shared" si="27"/>
        <v>0</v>
      </c>
      <c r="I874" s="14">
        <v>0</v>
      </c>
      <c r="J874" s="7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2.75" customHeight="1" x14ac:dyDescent="0.2">
      <c r="A875" s="13">
        <v>151</v>
      </c>
      <c r="B875" s="5">
        <v>874</v>
      </c>
      <c r="C875" s="5">
        <f>'PR-RAS'!D882</f>
        <v>0</v>
      </c>
      <c r="D875" s="5">
        <f>'PR-RAS'!E882</f>
        <v>0</v>
      </c>
      <c r="E875" s="5">
        <v>0</v>
      </c>
      <c r="F875" s="5">
        <v>0</v>
      </c>
      <c r="G875" s="6">
        <f t="shared" si="26"/>
        <v>0</v>
      </c>
      <c r="H875" s="6">
        <f t="shared" si="27"/>
        <v>0</v>
      </c>
      <c r="I875" s="14">
        <v>0</v>
      </c>
      <c r="J875" s="7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2.75" customHeight="1" x14ac:dyDescent="0.2">
      <c r="A876" s="13">
        <v>151</v>
      </c>
      <c r="B876" s="5">
        <v>875</v>
      </c>
      <c r="C876" s="5">
        <f>'PR-RAS'!D883</f>
        <v>0</v>
      </c>
      <c r="D876" s="5">
        <f>'PR-RAS'!E883</f>
        <v>0</v>
      </c>
      <c r="E876" s="5">
        <v>0</v>
      </c>
      <c r="F876" s="5">
        <v>0</v>
      </c>
      <c r="G876" s="6">
        <f t="shared" si="26"/>
        <v>0</v>
      </c>
      <c r="H876" s="6">
        <f t="shared" si="27"/>
        <v>0</v>
      </c>
      <c r="I876" s="14">
        <v>0</v>
      </c>
      <c r="J876" s="7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2.75" customHeight="1" x14ac:dyDescent="0.2">
      <c r="A877" s="13">
        <v>151</v>
      </c>
      <c r="B877" s="5">
        <v>876</v>
      </c>
      <c r="C877" s="5">
        <f>'PR-RAS'!D884</f>
        <v>0</v>
      </c>
      <c r="D877" s="5">
        <f>'PR-RAS'!E884</f>
        <v>0</v>
      </c>
      <c r="E877" s="5">
        <v>0</v>
      </c>
      <c r="F877" s="5">
        <v>0</v>
      </c>
      <c r="G877" s="6">
        <f t="shared" si="26"/>
        <v>0</v>
      </c>
      <c r="H877" s="6">
        <f t="shared" si="27"/>
        <v>0</v>
      </c>
      <c r="I877" s="14">
        <v>0</v>
      </c>
      <c r="J877" s="7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2.75" customHeight="1" x14ac:dyDescent="0.2">
      <c r="A878" s="13">
        <v>151</v>
      </c>
      <c r="B878" s="5">
        <v>877</v>
      </c>
      <c r="C878" s="5">
        <f>'PR-RAS'!D885</f>
        <v>0</v>
      </c>
      <c r="D878" s="5">
        <f>'PR-RAS'!E885</f>
        <v>0</v>
      </c>
      <c r="E878" s="5">
        <v>0</v>
      </c>
      <c r="F878" s="5">
        <v>0</v>
      </c>
      <c r="G878" s="6">
        <f t="shared" si="26"/>
        <v>0</v>
      </c>
      <c r="H878" s="6">
        <f t="shared" si="27"/>
        <v>0</v>
      </c>
      <c r="I878" s="14">
        <v>0</v>
      </c>
      <c r="J878" s="7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2.75" customHeight="1" x14ac:dyDescent="0.2">
      <c r="A879" s="13">
        <v>151</v>
      </c>
      <c r="B879" s="5">
        <v>878</v>
      </c>
      <c r="C879" s="5">
        <f>'PR-RAS'!D886</f>
        <v>0</v>
      </c>
      <c r="D879" s="5">
        <f>'PR-RAS'!E886</f>
        <v>0</v>
      </c>
      <c r="E879" s="5">
        <v>0</v>
      </c>
      <c r="F879" s="5">
        <v>0</v>
      </c>
      <c r="G879" s="6">
        <f t="shared" si="26"/>
        <v>0</v>
      </c>
      <c r="H879" s="6">
        <f t="shared" si="27"/>
        <v>0</v>
      </c>
      <c r="I879" s="14">
        <v>0</v>
      </c>
      <c r="J879" s="7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2.75" customHeight="1" x14ac:dyDescent="0.2">
      <c r="A880" s="13">
        <v>151</v>
      </c>
      <c r="B880" s="5">
        <v>879</v>
      </c>
      <c r="C880" s="5">
        <f>'PR-RAS'!D887</f>
        <v>0</v>
      </c>
      <c r="D880" s="5">
        <f>'PR-RAS'!E887</f>
        <v>0</v>
      </c>
      <c r="E880" s="5">
        <v>0</v>
      </c>
      <c r="F880" s="5">
        <v>0</v>
      </c>
      <c r="G880" s="6">
        <f t="shared" si="26"/>
        <v>0</v>
      </c>
      <c r="H880" s="6">
        <f t="shared" si="27"/>
        <v>0</v>
      </c>
      <c r="I880" s="14">
        <v>0</v>
      </c>
      <c r="J880" s="7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2.75" customHeight="1" x14ac:dyDescent="0.2">
      <c r="A881" s="13">
        <v>151</v>
      </c>
      <c r="B881" s="5">
        <v>880</v>
      </c>
      <c r="C881" s="5">
        <f>'PR-RAS'!D888</f>
        <v>0</v>
      </c>
      <c r="D881" s="5">
        <f>'PR-RAS'!E888</f>
        <v>0</v>
      </c>
      <c r="E881" s="5">
        <v>0</v>
      </c>
      <c r="F881" s="5">
        <v>0</v>
      </c>
      <c r="G881" s="6">
        <f t="shared" si="26"/>
        <v>0</v>
      </c>
      <c r="H881" s="6">
        <f t="shared" si="27"/>
        <v>0</v>
      </c>
      <c r="I881" s="14">
        <v>0</v>
      </c>
      <c r="J881" s="7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2.75" customHeight="1" x14ac:dyDescent="0.2">
      <c r="A882" s="13">
        <v>151</v>
      </c>
      <c r="B882" s="5">
        <v>881</v>
      </c>
      <c r="C882" s="5">
        <f>'PR-RAS'!D889</f>
        <v>0</v>
      </c>
      <c r="D882" s="5">
        <f>'PR-RAS'!E889</f>
        <v>0</v>
      </c>
      <c r="E882" s="5">
        <v>0</v>
      </c>
      <c r="F882" s="5">
        <v>0</v>
      </c>
      <c r="G882" s="6">
        <f t="shared" si="26"/>
        <v>0</v>
      </c>
      <c r="H882" s="6">
        <f t="shared" si="27"/>
        <v>0</v>
      </c>
      <c r="I882" s="14">
        <v>0</v>
      </c>
      <c r="J882" s="7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2.75" customHeight="1" x14ac:dyDescent="0.2">
      <c r="A883" s="13">
        <v>151</v>
      </c>
      <c r="B883" s="5">
        <v>882</v>
      </c>
      <c r="C883" s="5">
        <f>'PR-RAS'!D890</f>
        <v>0</v>
      </c>
      <c r="D883" s="5">
        <f>'PR-RAS'!E890</f>
        <v>0</v>
      </c>
      <c r="E883" s="5">
        <v>0</v>
      </c>
      <c r="F883" s="5">
        <v>0</v>
      </c>
      <c r="G883" s="6">
        <f t="shared" si="26"/>
        <v>0</v>
      </c>
      <c r="H883" s="6">
        <f t="shared" si="27"/>
        <v>0</v>
      </c>
      <c r="I883" s="14">
        <v>0</v>
      </c>
      <c r="J883" s="7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2.75" customHeight="1" x14ac:dyDescent="0.2">
      <c r="A884" s="13">
        <v>151</v>
      </c>
      <c r="B884" s="5">
        <v>883</v>
      </c>
      <c r="C884" s="5">
        <f>'PR-RAS'!D891</f>
        <v>0</v>
      </c>
      <c r="D884" s="5">
        <f>'PR-RAS'!E891</f>
        <v>0</v>
      </c>
      <c r="E884" s="5">
        <v>0</v>
      </c>
      <c r="F884" s="5">
        <v>0</v>
      </c>
      <c r="G884" s="6">
        <f t="shared" si="26"/>
        <v>0</v>
      </c>
      <c r="H884" s="6">
        <f t="shared" si="27"/>
        <v>0</v>
      </c>
      <c r="I884" s="14">
        <v>0</v>
      </c>
      <c r="J884" s="7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2.75" customHeight="1" x14ac:dyDescent="0.2">
      <c r="A885" s="13">
        <v>151</v>
      </c>
      <c r="B885" s="5">
        <v>884</v>
      </c>
      <c r="C885" s="5">
        <f>'PR-RAS'!D892</f>
        <v>0</v>
      </c>
      <c r="D885" s="5">
        <f>'PR-RAS'!E892</f>
        <v>0</v>
      </c>
      <c r="E885" s="5">
        <v>0</v>
      </c>
      <c r="F885" s="5">
        <v>0</v>
      </c>
      <c r="G885" s="6">
        <f t="shared" si="26"/>
        <v>0</v>
      </c>
      <c r="H885" s="6">
        <f t="shared" si="27"/>
        <v>0</v>
      </c>
      <c r="I885" s="14">
        <v>0</v>
      </c>
      <c r="J885" s="7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2.75" customHeight="1" x14ac:dyDescent="0.2">
      <c r="A886" s="13">
        <v>151</v>
      </c>
      <c r="B886" s="5">
        <v>885</v>
      </c>
      <c r="C886" s="5">
        <f>'PR-RAS'!D893</f>
        <v>0</v>
      </c>
      <c r="D886" s="5">
        <f>'PR-RAS'!E893</f>
        <v>0</v>
      </c>
      <c r="E886" s="5">
        <v>0</v>
      </c>
      <c r="F886" s="5">
        <v>0</v>
      </c>
      <c r="G886" s="6">
        <f t="shared" si="26"/>
        <v>0</v>
      </c>
      <c r="H886" s="6">
        <f t="shared" si="27"/>
        <v>0</v>
      </c>
      <c r="I886" s="14">
        <v>0</v>
      </c>
      <c r="J886" s="7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2.75" customHeight="1" x14ac:dyDescent="0.2">
      <c r="A887" s="13">
        <v>151</v>
      </c>
      <c r="B887" s="5">
        <v>886</v>
      </c>
      <c r="C887" s="5">
        <f>'PR-RAS'!D894</f>
        <v>0</v>
      </c>
      <c r="D887" s="5">
        <f>'PR-RAS'!E894</f>
        <v>0</v>
      </c>
      <c r="E887" s="5">
        <v>0</v>
      </c>
      <c r="F887" s="5">
        <v>0</v>
      </c>
      <c r="G887" s="6">
        <f t="shared" si="26"/>
        <v>0</v>
      </c>
      <c r="H887" s="6">
        <f t="shared" si="27"/>
        <v>0</v>
      </c>
      <c r="I887" s="14">
        <v>0</v>
      </c>
      <c r="J887" s="7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2.75" customHeight="1" x14ac:dyDescent="0.2">
      <c r="A888" s="13">
        <v>151</v>
      </c>
      <c r="B888" s="5">
        <v>887</v>
      </c>
      <c r="C888" s="5">
        <f>'PR-RAS'!D895</f>
        <v>0</v>
      </c>
      <c r="D888" s="5">
        <f>'PR-RAS'!E895</f>
        <v>0</v>
      </c>
      <c r="E888" s="5">
        <v>0</v>
      </c>
      <c r="F888" s="5">
        <v>0</v>
      </c>
      <c r="G888" s="6">
        <f t="shared" si="26"/>
        <v>0</v>
      </c>
      <c r="H888" s="6">
        <f t="shared" si="27"/>
        <v>0</v>
      </c>
      <c r="I888" s="14">
        <v>0</v>
      </c>
      <c r="J888" s="7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2.75" customHeight="1" x14ac:dyDescent="0.2">
      <c r="A889" s="13">
        <v>151</v>
      </c>
      <c r="B889" s="5">
        <v>888</v>
      </c>
      <c r="C889" s="5">
        <f>'PR-RAS'!D896</f>
        <v>0</v>
      </c>
      <c r="D889" s="5">
        <f>'PR-RAS'!E896</f>
        <v>0</v>
      </c>
      <c r="E889" s="5">
        <v>0</v>
      </c>
      <c r="F889" s="5">
        <v>0</v>
      </c>
      <c r="G889" s="6">
        <f t="shared" si="26"/>
        <v>0</v>
      </c>
      <c r="H889" s="6">
        <f t="shared" si="27"/>
        <v>0</v>
      </c>
      <c r="I889" s="14">
        <v>0</v>
      </c>
      <c r="J889" s="7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2.75" customHeight="1" x14ac:dyDescent="0.2">
      <c r="A890" s="13">
        <v>151</v>
      </c>
      <c r="B890" s="5">
        <v>889</v>
      </c>
      <c r="C890" s="5">
        <f>'PR-RAS'!D897</f>
        <v>0</v>
      </c>
      <c r="D890" s="5">
        <f>'PR-RAS'!E897</f>
        <v>0</v>
      </c>
      <c r="E890" s="5">
        <v>0</v>
      </c>
      <c r="F890" s="5">
        <v>0</v>
      </c>
      <c r="G890" s="6">
        <f t="shared" si="26"/>
        <v>0</v>
      </c>
      <c r="H890" s="6">
        <f t="shared" si="27"/>
        <v>0</v>
      </c>
      <c r="I890" s="14">
        <v>0</v>
      </c>
      <c r="J890" s="7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2.75" customHeight="1" x14ac:dyDescent="0.2">
      <c r="A891" s="13">
        <v>151</v>
      </c>
      <c r="B891" s="5">
        <v>890</v>
      </c>
      <c r="C891" s="5">
        <f>'PR-RAS'!D898</f>
        <v>0</v>
      </c>
      <c r="D891" s="5">
        <f>'PR-RAS'!E898</f>
        <v>0</v>
      </c>
      <c r="E891" s="5">
        <v>0</v>
      </c>
      <c r="F891" s="5">
        <v>0</v>
      </c>
      <c r="G891" s="6">
        <f t="shared" si="26"/>
        <v>0</v>
      </c>
      <c r="H891" s="6">
        <f t="shared" si="27"/>
        <v>0</v>
      </c>
      <c r="I891" s="14">
        <v>0</v>
      </c>
      <c r="J891" s="7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2.75" customHeight="1" x14ac:dyDescent="0.2">
      <c r="A892" s="13">
        <v>151</v>
      </c>
      <c r="B892" s="5">
        <v>891</v>
      </c>
      <c r="C892" s="5">
        <f>'PR-RAS'!D899</f>
        <v>0</v>
      </c>
      <c r="D892" s="5">
        <f>'PR-RAS'!E899</f>
        <v>0</v>
      </c>
      <c r="E892" s="5">
        <v>0</v>
      </c>
      <c r="F892" s="5">
        <v>0</v>
      </c>
      <c r="G892" s="6">
        <f t="shared" si="26"/>
        <v>0</v>
      </c>
      <c r="H892" s="6">
        <f t="shared" si="27"/>
        <v>0</v>
      </c>
      <c r="I892" s="14">
        <v>0</v>
      </c>
      <c r="J892" s="7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2.75" customHeight="1" x14ac:dyDescent="0.2">
      <c r="A893" s="13">
        <v>151</v>
      </c>
      <c r="B893" s="5">
        <v>892</v>
      </c>
      <c r="C893" s="5">
        <f>'PR-RAS'!D900</f>
        <v>0</v>
      </c>
      <c r="D893" s="5">
        <f>'PR-RAS'!E900</f>
        <v>0</v>
      </c>
      <c r="E893" s="5">
        <v>0</v>
      </c>
      <c r="F893" s="5">
        <v>0</v>
      </c>
      <c r="G893" s="6">
        <f t="shared" si="26"/>
        <v>0</v>
      </c>
      <c r="H893" s="6">
        <f t="shared" si="27"/>
        <v>0</v>
      </c>
      <c r="I893" s="14">
        <v>0</v>
      </c>
      <c r="J893" s="7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2.75" customHeight="1" x14ac:dyDescent="0.2">
      <c r="A894" s="13">
        <v>151</v>
      </c>
      <c r="B894" s="5">
        <v>893</v>
      </c>
      <c r="C894" s="5">
        <f>'PR-RAS'!D901</f>
        <v>0</v>
      </c>
      <c r="D894" s="5">
        <f>'PR-RAS'!E901</f>
        <v>0</v>
      </c>
      <c r="E894" s="5">
        <v>0</v>
      </c>
      <c r="F894" s="5">
        <v>0</v>
      </c>
      <c r="G894" s="6">
        <f t="shared" si="26"/>
        <v>0</v>
      </c>
      <c r="H894" s="6">
        <f t="shared" si="27"/>
        <v>0</v>
      </c>
      <c r="I894" s="14">
        <v>0</v>
      </c>
      <c r="J894" s="7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2.75" customHeight="1" x14ac:dyDescent="0.2">
      <c r="A895" s="13">
        <v>151</v>
      </c>
      <c r="B895" s="5">
        <v>894</v>
      </c>
      <c r="C895" s="5">
        <f>'PR-RAS'!D902</f>
        <v>0</v>
      </c>
      <c r="D895" s="5">
        <f>'PR-RAS'!E902</f>
        <v>0</v>
      </c>
      <c r="E895" s="5">
        <v>0</v>
      </c>
      <c r="F895" s="5">
        <v>0</v>
      </c>
      <c r="G895" s="6">
        <f t="shared" si="26"/>
        <v>0</v>
      </c>
      <c r="H895" s="6">
        <f t="shared" si="27"/>
        <v>0</v>
      </c>
      <c r="I895" s="14">
        <v>0</v>
      </c>
      <c r="J895" s="7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2.75" customHeight="1" x14ac:dyDescent="0.2">
      <c r="A896" s="13">
        <v>151</v>
      </c>
      <c r="B896" s="5">
        <v>895</v>
      </c>
      <c r="C896" s="5">
        <f>'PR-RAS'!D903</f>
        <v>0</v>
      </c>
      <c r="D896" s="5">
        <f>'PR-RAS'!E903</f>
        <v>0</v>
      </c>
      <c r="E896" s="5">
        <v>0</v>
      </c>
      <c r="F896" s="5">
        <v>0</v>
      </c>
      <c r="G896" s="6">
        <f t="shared" si="26"/>
        <v>0</v>
      </c>
      <c r="H896" s="6">
        <f t="shared" si="27"/>
        <v>0</v>
      </c>
      <c r="I896" s="14">
        <v>0</v>
      </c>
      <c r="J896" s="7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2.75" customHeight="1" x14ac:dyDescent="0.2">
      <c r="A897" s="13">
        <v>151</v>
      </c>
      <c r="B897" s="5">
        <v>896</v>
      </c>
      <c r="C897" s="5">
        <f>'PR-RAS'!D904</f>
        <v>0</v>
      </c>
      <c r="D897" s="5">
        <f>'PR-RAS'!E904</f>
        <v>0</v>
      </c>
      <c r="E897" s="5">
        <v>0</v>
      </c>
      <c r="F897" s="5">
        <v>0</v>
      </c>
      <c r="G897" s="6">
        <f t="shared" si="26"/>
        <v>0</v>
      </c>
      <c r="H897" s="6">
        <f t="shared" si="27"/>
        <v>0</v>
      </c>
      <c r="I897" s="14">
        <v>0</v>
      </c>
      <c r="J897" s="7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2.75" customHeight="1" x14ac:dyDescent="0.2">
      <c r="A898" s="13">
        <v>151</v>
      </c>
      <c r="B898" s="5">
        <v>897</v>
      </c>
      <c r="C898" s="5">
        <f>'PR-RAS'!D905</f>
        <v>0</v>
      </c>
      <c r="D898" s="5">
        <f>'PR-RAS'!E905</f>
        <v>0</v>
      </c>
      <c r="E898" s="5">
        <v>0</v>
      </c>
      <c r="F898" s="5">
        <v>0</v>
      </c>
      <c r="G898" s="6">
        <f t="shared" ref="G898:G961" si="28">(B898/1000)*(C898*1+D898*2)</f>
        <v>0</v>
      </c>
      <c r="H898" s="6">
        <f t="shared" ref="H898:H961" si="29">ABS(C898-ROUND(C898,0))+ABS(D898-ROUND(D898,0))</f>
        <v>0</v>
      </c>
      <c r="I898" s="14">
        <v>0</v>
      </c>
      <c r="J898" s="7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2.75" customHeight="1" x14ac:dyDescent="0.2">
      <c r="A899" s="13">
        <v>151</v>
      </c>
      <c r="B899" s="5">
        <v>898</v>
      </c>
      <c r="C899" s="5">
        <f>'PR-RAS'!D906</f>
        <v>0</v>
      </c>
      <c r="D899" s="5">
        <f>'PR-RAS'!E906</f>
        <v>0</v>
      </c>
      <c r="E899" s="5">
        <v>0</v>
      </c>
      <c r="F899" s="5">
        <v>0</v>
      </c>
      <c r="G899" s="6">
        <f t="shared" si="28"/>
        <v>0</v>
      </c>
      <c r="H899" s="6">
        <f t="shared" si="29"/>
        <v>0</v>
      </c>
      <c r="I899" s="14">
        <v>0</v>
      </c>
      <c r="J899" s="7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2.75" customHeight="1" x14ac:dyDescent="0.2">
      <c r="A900" s="13">
        <v>151</v>
      </c>
      <c r="B900" s="5">
        <v>899</v>
      </c>
      <c r="C900" s="5">
        <f>'PR-RAS'!D907</f>
        <v>0</v>
      </c>
      <c r="D900" s="5">
        <f>'PR-RAS'!E907</f>
        <v>0</v>
      </c>
      <c r="E900" s="5">
        <v>0</v>
      </c>
      <c r="F900" s="5">
        <v>0</v>
      </c>
      <c r="G900" s="6">
        <f t="shared" si="28"/>
        <v>0</v>
      </c>
      <c r="H900" s="6">
        <f t="shared" si="29"/>
        <v>0</v>
      </c>
      <c r="I900" s="14">
        <v>0</v>
      </c>
      <c r="J900" s="7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2.75" customHeight="1" x14ac:dyDescent="0.2">
      <c r="A901" s="13">
        <v>151</v>
      </c>
      <c r="B901" s="5">
        <v>900</v>
      </c>
      <c r="C901" s="5">
        <f>'PR-RAS'!D908</f>
        <v>0</v>
      </c>
      <c r="D901" s="5">
        <f>'PR-RAS'!E908</f>
        <v>0</v>
      </c>
      <c r="E901" s="5">
        <v>0</v>
      </c>
      <c r="F901" s="5">
        <v>0</v>
      </c>
      <c r="G901" s="6">
        <f t="shared" si="28"/>
        <v>0</v>
      </c>
      <c r="H901" s="6">
        <f t="shared" si="29"/>
        <v>0</v>
      </c>
      <c r="I901" s="14">
        <v>0</v>
      </c>
      <c r="J901" s="7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2.75" customHeight="1" x14ac:dyDescent="0.2">
      <c r="A902" s="13">
        <v>151</v>
      </c>
      <c r="B902" s="5">
        <v>901</v>
      </c>
      <c r="C902" s="5">
        <f>'PR-RAS'!D909</f>
        <v>0</v>
      </c>
      <c r="D902" s="5">
        <f>'PR-RAS'!E909</f>
        <v>0</v>
      </c>
      <c r="E902" s="5">
        <v>0</v>
      </c>
      <c r="F902" s="5">
        <v>0</v>
      </c>
      <c r="G902" s="6">
        <f t="shared" si="28"/>
        <v>0</v>
      </c>
      <c r="H902" s="6">
        <f t="shared" si="29"/>
        <v>0</v>
      </c>
      <c r="I902" s="14">
        <v>0</v>
      </c>
      <c r="J902" s="7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2.75" customHeight="1" x14ac:dyDescent="0.2">
      <c r="A903" s="13">
        <v>151</v>
      </c>
      <c r="B903" s="5">
        <v>902</v>
      </c>
      <c r="C903" s="5">
        <f>'PR-RAS'!D910</f>
        <v>0</v>
      </c>
      <c r="D903" s="5">
        <f>'PR-RAS'!E910</f>
        <v>0</v>
      </c>
      <c r="E903" s="5">
        <v>0</v>
      </c>
      <c r="F903" s="5">
        <v>0</v>
      </c>
      <c r="G903" s="6">
        <f t="shared" si="28"/>
        <v>0</v>
      </c>
      <c r="H903" s="6">
        <f t="shared" si="29"/>
        <v>0</v>
      </c>
      <c r="I903" s="14">
        <v>0</v>
      </c>
      <c r="J903" s="7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2.75" customHeight="1" x14ac:dyDescent="0.2">
      <c r="A904" s="13">
        <v>151</v>
      </c>
      <c r="B904" s="5">
        <v>903</v>
      </c>
      <c r="C904" s="5">
        <f>'PR-RAS'!D911</f>
        <v>0</v>
      </c>
      <c r="D904" s="5">
        <f>'PR-RAS'!E911</f>
        <v>0</v>
      </c>
      <c r="E904" s="5">
        <v>0</v>
      </c>
      <c r="F904" s="5">
        <v>0</v>
      </c>
      <c r="G904" s="6">
        <f t="shared" si="28"/>
        <v>0</v>
      </c>
      <c r="H904" s="6">
        <f t="shared" si="29"/>
        <v>0</v>
      </c>
      <c r="I904" s="14">
        <v>0</v>
      </c>
      <c r="J904" s="7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2.75" customHeight="1" x14ac:dyDescent="0.2">
      <c r="A905" s="13">
        <v>151</v>
      </c>
      <c r="B905" s="5">
        <v>904</v>
      </c>
      <c r="C905" s="5">
        <f>'PR-RAS'!D912</f>
        <v>0</v>
      </c>
      <c r="D905" s="5">
        <f>'PR-RAS'!E912</f>
        <v>0</v>
      </c>
      <c r="E905" s="5">
        <v>0</v>
      </c>
      <c r="F905" s="5">
        <v>0</v>
      </c>
      <c r="G905" s="6">
        <f t="shared" si="28"/>
        <v>0</v>
      </c>
      <c r="H905" s="6">
        <f t="shared" si="29"/>
        <v>0</v>
      </c>
      <c r="I905" s="14">
        <v>0</v>
      </c>
      <c r="J905" s="7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2.75" customHeight="1" x14ac:dyDescent="0.2">
      <c r="A906" s="13">
        <v>151</v>
      </c>
      <c r="B906" s="5">
        <v>905</v>
      </c>
      <c r="C906" s="5">
        <f>'PR-RAS'!D913</f>
        <v>0</v>
      </c>
      <c r="D906" s="5">
        <f>'PR-RAS'!E913</f>
        <v>0</v>
      </c>
      <c r="E906" s="5">
        <v>0</v>
      </c>
      <c r="F906" s="5">
        <v>0</v>
      </c>
      <c r="G906" s="6">
        <f t="shared" si="28"/>
        <v>0</v>
      </c>
      <c r="H906" s="6">
        <f t="shared" si="29"/>
        <v>0</v>
      </c>
      <c r="I906" s="14">
        <v>0</v>
      </c>
      <c r="J906" s="7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2.75" customHeight="1" x14ac:dyDescent="0.2">
      <c r="A907" s="13">
        <v>151</v>
      </c>
      <c r="B907" s="5">
        <v>906</v>
      </c>
      <c r="C907" s="5">
        <f>'PR-RAS'!D914</f>
        <v>0</v>
      </c>
      <c r="D907" s="5">
        <f>'PR-RAS'!E914</f>
        <v>0</v>
      </c>
      <c r="E907" s="5">
        <v>0</v>
      </c>
      <c r="F907" s="5">
        <v>0</v>
      </c>
      <c r="G907" s="6">
        <f t="shared" si="28"/>
        <v>0</v>
      </c>
      <c r="H907" s="6">
        <f t="shared" si="29"/>
        <v>0</v>
      </c>
      <c r="I907" s="14">
        <v>0</v>
      </c>
      <c r="J907" s="7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2.75" customHeight="1" x14ac:dyDescent="0.2">
      <c r="A908" s="13">
        <v>151</v>
      </c>
      <c r="B908" s="5">
        <v>907</v>
      </c>
      <c r="C908" s="5">
        <f>'PR-RAS'!D915</f>
        <v>0</v>
      </c>
      <c r="D908" s="5">
        <f>'PR-RAS'!E915</f>
        <v>0</v>
      </c>
      <c r="E908" s="5">
        <v>0</v>
      </c>
      <c r="F908" s="5">
        <v>0</v>
      </c>
      <c r="G908" s="6">
        <f t="shared" si="28"/>
        <v>0</v>
      </c>
      <c r="H908" s="6">
        <f t="shared" si="29"/>
        <v>0</v>
      </c>
      <c r="I908" s="14">
        <v>0</v>
      </c>
      <c r="J908" s="7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2.75" customHeight="1" x14ac:dyDescent="0.2">
      <c r="A909" s="13">
        <v>151</v>
      </c>
      <c r="B909" s="5">
        <v>908</v>
      </c>
      <c r="C909" s="5">
        <f>'PR-RAS'!D916</f>
        <v>0</v>
      </c>
      <c r="D909" s="5">
        <f>'PR-RAS'!E916</f>
        <v>0</v>
      </c>
      <c r="E909" s="5">
        <v>0</v>
      </c>
      <c r="F909" s="5">
        <v>0</v>
      </c>
      <c r="G909" s="6">
        <f t="shared" si="28"/>
        <v>0</v>
      </c>
      <c r="H909" s="6">
        <f t="shared" si="29"/>
        <v>0</v>
      </c>
      <c r="I909" s="14">
        <v>0</v>
      </c>
      <c r="J909" s="7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2.75" customHeight="1" x14ac:dyDescent="0.2">
      <c r="A910" s="13">
        <v>151</v>
      </c>
      <c r="B910" s="5">
        <v>909</v>
      </c>
      <c r="C910" s="5">
        <f>'PR-RAS'!D917</f>
        <v>0</v>
      </c>
      <c r="D910" s="5">
        <f>'PR-RAS'!E917</f>
        <v>0</v>
      </c>
      <c r="E910" s="5">
        <v>0</v>
      </c>
      <c r="F910" s="5">
        <v>0</v>
      </c>
      <c r="G910" s="6">
        <f t="shared" si="28"/>
        <v>0</v>
      </c>
      <c r="H910" s="6">
        <f t="shared" si="29"/>
        <v>0</v>
      </c>
      <c r="I910" s="14">
        <v>0</v>
      </c>
      <c r="J910" s="7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2.75" customHeight="1" x14ac:dyDescent="0.2">
      <c r="A911" s="13">
        <v>151</v>
      </c>
      <c r="B911" s="5">
        <v>910</v>
      </c>
      <c r="C911" s="5">
        <f>'PR-RAS'!D918</f>
        <v>0</v>
      </c>
      <c r="D911" s="5">
        <f>'PR-RAS'!E918</f>
        <v>0</v>
      </c>
      <c r="E911" s="5">
        <v>0</v>
      </c>
      <c r="F911" s="5">
        <v>0</v>
      </c>
      <c r="G911" s="6">
        <f t="shared" si="28"/>
        <v>0</v>
      </c>
      <c r="H911" s="6">
        <f t="shared" si="29"/>
        <v>0</v>
      </c>
      <c r="I911" s="14">
        <v>0</v>
      </c>
      <c r="J911" s="7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2.75" customHeight="1" x14ac:dyDescent="0.2">
      <c r="A912" s="13">
        <v>151</v>
      </c>
      <c r="B912" s="5">
        <v>911</v>
      </c>
      <c r="C912" s="5">
        <f>'PR-RAS'!D919</f>
        <v>0</v>
      </c>
      <c r="D912" s="5">
        <f>'PR-RAS'!E919</f>
        <v>0</v>
      </c>
      <c r="E912" s="5">
        <v>0</v>
      </c>
      <c r="F912" s="5">
        <v>0</v>
      </c>
      <c r="G912" s="6">
        <f t="shared" si="28"/>
        <v>0</v>
      </c>
      <c r="H912" s="6">
        <f t="shared" si="29"/>
        <v>0</v>
      </c>
      <c r="I912" s="14">
        <v>0</v>
      </c>
      <c r="J912" s="7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2.75" customHeight="1" x14ac:dyDescent="0.2">
      <c r="A913" s="13">
        <v>151</v>
      </c>
      <c r="B913" s="5">
        <v>912</v>
      </c>
      <c r="C913" s="5">
        <f>'PR-RAS'!D920</f>
        <v>0</v>
      </c>
      <c r="D913" s="5">
        <f>'PR-RAS'!E920</f>
        <v>0</v>
      </c>
      <c r="E913" s="5">
        <v>0</v>
      </c>
      <c r="F913" s="5">
        <v>0</v>
      </c>
      <c r="G913" s="6">
        <f t="shared" si="28"/>
        <v>0</v>
      </c>
      <c r="H913" s="6">
        <f t="shared" si="29"/>
        <v>0</v>
      </c>
      <c r="I913" s="14">
        <v>0</v>
      </c>
      <c r="J913" s="7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2.75" customHeight="1" x14ac:dyDescent="0.2">
      <c r="A914" s="13">
        <v>151</v>
      </c>
      <c r="B914" s="5">
        <v>913</v>
      </c>
      <c r="C914" s="5">
        <f>'PR-RAS'!D921</f>
        <v>0</v>
      </c>
      <c r="D914" s="5">
        <f>'PR-RAS'!E921</f>
        <v>0</v>
      </c>
      <c r="E914" s="5">
        <v>0</v>
      </c>
      <c r="F914" s="5">
        <v>0</v>
      </c>
      <c r="G914" s="6">
        <f t="shared" si="28"/>
        <v>0</v>
      </c>
      <c r="H914" s="6">
        <f t="shared" si="29"/>
        <v>0</v>
      </c>
      <c r="I914" s="14">
        <v>0</v>
      </c>
      <c r="J914" s="7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2.75" customHeight="1" x14ac:dyDescent="0.2">
      <c r="A915" s="13">
        <v>151</v>
      </c>
      <c r="B915" s="5">
        <v>914</v>
      </c>
      <c r="C915" s="5">
        <f>'PR-RAS'!D922</f>
        <v>0</v>
      </c>
      <c r="D915" s="5">
        <f>'PR-RAS'!E922</f>
        <v>0</v>
      </c>
      <c r="E915" s="5">
        <v>0</v>
      </c>
      <c r="F915" s="5">
        <v>0</v>
      </c>
      <c r="G915" s="6">
        <f t="shared" si="28"/>
        <v>0</v>
      </c>
      <c r="H915" s="6">
        <f t="shared" si="29"/>
        <v>0</v>
      </c>
      <c r="I915" s="14">
        <v>0</v>
      </c>
      <c r="J915" s="7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2.75" customHeight="1" x14ac:dyDescent="0.2">
      <c r="A916" s="13">
        <v>151</v>
      </c>
      <c r="B916" s="5">
        <v>915</v>
      </c>
      <c r="C916" s="5">
        <f>'PR-RAS'!D923</f>
        <v>0</v>
      </c>
      <c r="D916" s="5">
        <f>'PR-RAS'!E923</f>
        <v>0</v>
      </c>
      <c r="E916" s="5">
        <v>0</v>
      </c>
      <c r="F916" s="5">
        <v>0</v>
      </c>
      <c r="G916" s="6">
        <f t="shared" si="28"/>
        <v>0</v>
      </c>
      <c r="H916" s="6">
        <f t="shared" si="29"/>
        <v>0</v>
      </c>
      <c r="I916" s="14">
        <v>0</v>
      </c>
      <c r="J916" s="7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2.75" customHeight="1" x14ac:dyDescent="0.2">
      <c r="A917" s="13">
        <v>151</v>
      </c>
      <c r="B917" s="5">
        <v>916</v>
      </c>
      <c r="C917" s="5">
        <f>'PR-RAS'!D924</f>
        <v>0</v>
      </c>
      <c r="D917" s="5">
        <f>'PR-RAS'!E924</f>
        <v>0</v>
      </c>
      <c r="E917" s="5">
        <v>0</v>
      </c>
      <c r="F917" s="5">
        <v>0</v>
      </c>
      <c r="G917" s="6">
        <f t="shared" si="28"/>
        <v>0</v>
      </c>
      <c r="H917" s="6">
        <f t="shared" si="29"/>
        <v>0</v>
      </c>
      <c r="I917" s="14">
        <v>0</v>
      </c>
      <c r="J917" s="7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2.75" customHeight="1" x14ac:dyDescent="0.2">
      <c r="A918" s="13">
        <v>151</v>
      </c>
      <c r="B918" s="5">
        <v>917</v>
      </c>
      <c r="C918" s="5">
        <f>'PR-RAS'!D925</f>
        <v>0</v>
      </c>
      <c r="D918" s="5">
        <f>'PR-RAS'!E925</f>
        <v>0</v>
      </c>
      <c r="E918" s="5">
        <v>0</v>
      </c>
      <c r="F918" s="5">
        <v>0</v>
      </c>
      <c r="G918" s="6">
        <f t="shared" si="28"/>
        <v>0</v>
      </c>
      <c r="H918" s="6">
        <f t="shared" si="29"/>
        <v>0</v>
      </c>
      <c r="I918" s="14">
        <v>0</v>
      </c>
      <c r="J918" s="7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2.75" customHeight="1" x14ac:dyDescent="0.2">
      <c r="A919" s="13">
        <v>151</v>
      </c>
      <c r="B919" s="5">
        <v>918</v>
      </c>
      <c r="C919" s="5">
        <f>'PR-RAS'!D926</f>
        <v>0</v>
      </c>
      <c r="D919" s="5">
        <f>'PR-RAS'!E926</f>
        <v>0</v>
      </c>
      <c r="E919" s="5">
        <v>0</v>
      </c>
      <c r="F919" s="5">
        <v>0</v>
      </c>
      <c r="G919" s="6">
        <f t="shared" si="28"/>
        <v>0</v>
      </c>
      <c r="H919" s="6">
        <f t="shared" si="29"/>
        <v>0</v>
      </c>
      <c r="I919" s="14">
        <v>0</v>
      </c>
      <c r="J919" s="7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2.75" customHeight="1" x14ac:dyDescent="0.2">
      <c r="A920" s="13">
        <v>151</v>
      </c>
      <c r="B920" s="5">
        <v>919</v>
      </c>
      <c r="C920" s="5">
        <f>'PR-RAS'!D927</f>
        <v>0</v>
      </c>
      <c r="D920" s="5">
        <f>'PR-RAS'!E927</f>
        <v>0</v>
      </c>
      <c r="E920" s="5">
        <v>0</v>
      </c>
      <c r="F920" s="5">
        <v>0</v>
      </c>
      <c r="G920" s="6">
        <f t="shared" si="28"/>
        <v>0</v>
      </c>
      <c r="H920" s="6">
        <f t="shared" si="29"/>
        <v>0</v>
      </c>
      <c r="I920" s="14">
        <v>0</v>
      </c>
      <c r="J920" s="7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2.75" customHeight="1" x14ac:dyDescent="0.2">
      <c r="A921" s="13">
        <v>151</v>
      </c>
      <c r="B921" s="5">
        <v>920</v>
      </c>
      <c r="C921" s="5">
        <f>'PR-RAS'!D928</f>
        <v>0</v>
      </c>
      <c r="D921" s="5">
        <f>'PR-RAS'!E928</f>
        <v>0</v>
      </c>
      <c r="E921" s="5">
        <v>0</v>
      </c>
      <c r="F921" s="5">
        <v>0</v>
      </c>
      <c r="G921" s="6">
        <f t="shared" si="28"/>
        <v>0</v>
      </c>
      <c r="H921" s="6">
        <f t="shared" si="29"/>
        <v>0</v>
      </c>
      <c r="I921" s="14">
        <v>0</v>
      </c>
      <c r="J921" s="7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2.75" customHeight="1" x14ac:dyDescent="0.2">
      <c r="A922" s="13">
        <v>151</v>
      </c>
      <c r="B922" s="5">
        <v>921</v>
      </c>
      <c r="C922" s="5">
        <f>'PR-RAS'!D929</f>
        <v>0</v>
      </c>
      <c r="D922" s="5">
        <f>'PR-RAS'!E929</f>
        <v>0</v>
      </c>
      <c r="E922" s="5">
        <v>0</v>
      </c>
      <c r="F922" s="5">
        <v>0</v>
      </c>
      <c r="G922" s="6">
        <f t="shared" si="28"/>
        <v>0</v>
      </c>
      <c r="H922" s="6">
        <f t="shared" si="29"/>
        <v>0</v>
      </c>
      <c r="I922" s="14">
        <v>0</v>
      </c>
      <c r="J922" s="7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2.75" customHeight="1" x14ac:dyDescent="0.2">
      <c r="A923" s="13">
        <v>151</v>
      </c>
      <c r="B923" s="5">
        <v>922</v>
      </c>
      <c r="C923" s="5">
        <f>'PR-RAS'!D930</f>
        <v>0</v>
      </c>
      <c r="D923" s="5">
        <f>'PR-RAS'!E930</f>
        <v>0</v>
      </c>
      <c r="E923" s="5">
        <v>0</v>
      </c>
      <c r="F923" s="5">
        <v>0</v>
      </c>
      <c r="G923" s="6">
        <f t="shared" si="28"/>
        <v>0</v>
      </c>
      <c r="H923" s="6">
        <f t="shared" si="29"/>
        <v>0</v>
      </c>
      <c r="I923" s="14">
        <v>0</v>
      </c>
      <c r="J923" s="7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2.75" customHeight="1" x14ac:dyDescent="0.2">
      <c r="A924" s="13">
        <v>151</v>
      </c>
      <c r="B924" s="5">
        <v>923</v>
      </c>
      <c r="C924" s="5">
        <f>'PR-RAS'!D931</f>
        <v>0</v>
      </c>
      <c r="D924" s="5">
        <f>'PR-RAS'!E931</f>
        <v>0</v>
      </c>
      <c r="E924" s="5">
        <v>0</v>
      </c>
      <c r="F924" s="5">
        <v>0</v>
      </c>
      <c r="G924" s="6">
        <f t="shared" si="28"/>
        <v>0</v>
      </c>
      <c r="H924" s="6">
        <f t="shared" si="29"/>
        <v>0</v>
      </c>
      <c r="I924" s="14">
        <v>0</v>
      </c>
      <c r="J924" s="7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2.75" customHeight="1" x14ac:dyDescent="0.2">
      <c r="A925" s="13">
        <v>151</v>
      </c>
      <c r="B925" s="5">
        <v>924</v>
      </c>
      <c r="C925" s="5">
        <f>'PR-RAS'!D932</f>
        <v>0</v>
      </c>
      <c r="D925" s="5">
        <f>'PR-RAS'!E932</f>
        <v>0</v>
      </c>
      <c r="E925" s="5">
        <v>0</v>
      </c>
      <c r="F925" s="5">
        <v>0</v>
      </c>
      <c r="G925" s="6">
        <f t="shared" si="28"/>
        <v>0</v>
      </c>
      <c r="H925" s="6">
        <f t="shared" si="29"/>
        <v>0</v>
      </c>
      <c r="I925" s="14">
        <v>0</v>
      </c>
      <c r="J925" s="7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2.75" customHeight="1" x14ac:dyDescent="0.2">
      <c r="A926" s="13">
        <v>151</v>
      </c>
      <c r="B926" s="5">
        <v>925</v>
      </c>
      <c r="C926" s="5">
        <f>'PR-RAS'!D933</f>
        <v>0</v>
      </c>
      <c r="D926" s="5">
        <f>'PR-RAS'!E933</f>
        <v>0</v>
      </c>
      <c r="E926" s="5">
        <v>0</v>
      </c>
      <c r="F926" s="5">
        <v>0</v>
      </c>
      <c r="G926" s="6">
        <f t="shared" si="28"/>
        <v>0</v>
      </c>
      <c r="H926" s="6">
        <f t="shared" si="29"/>
        <v>0</v>
      </c>
      <c r="I926" s="14">
        <v>0</v>
      </c>
      <c r="J926" s="7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2.75" customHeight="1" x14ac:dyDescent="0.2">
      <c r="A927" s="13">
        <v>151</v>
      </c>
      <c r="B927" s="5">
        <v>926</v>
      </c>
      <c r="C927" s="5">
        <f>'PR-RAS'!D934</f>
        <v>0</v>
      </c>
      <c r="D927" s="5">
        <f>'PR-RAS'!E934</f>
        <v>0</v>
      </c>
      <c r="E927" s="5">
        <v>0</v>
      </c>
      <c r="F927" s="5">
        <v>0</v>
      </c>
      <c r="G927" s="6">
        <f t="shared" si="28"/>
        <v>0</v>
      </c>
      <c r="H927" s="6">
        <f t="shared" si="29"/>
        <v>0</v>
      </c>
      <c r="I927" s="14">
        <v>0</v>
      </c>
      <c r="J927" s="7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2.75" customHeight="1" x14ac:dyDescent="0.2">
      <c r="A928" s="13">
        <v>151</v>
      </c>
      <c r="B928" s="5">
        <v>927</v>
      </c>
      <c r="C928" s="5">
        <f>'PR-RAS'!D935</f>
        <v>0</v>
      </c>
      <c r="D928" s="5">
        <f>'PR-RAS'!E935</f>
        <v>0</v>
      </c>
      <c r="E928" s="5">
        <v>0</v>
      </c>
      <c r="F928" s="5">
        <v>0</v>
      </c>
      <c r="G928" s="6">
        <f t="shared" si="28"/>
        <v>0</v>
      </c>
      <c r="H928" s="6">
        <f t="shared" si="29"/>
        <v>0</v>
      </c>
      <c r="I928" s="14">
        <v>0</v>
      </c>
      <c r="J928" s="7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2.75" customHeight="1" x14ac:dyDescent="0.2">
      <c r="A929" s="13">
        <v>151</v>
      </c>
      <c r="B929" s="5">
        <v>928</v>
      </c>
      <c r="C929" s="5">
        <f>'PR-RAS'!D936</f>
        <v>0</v>
      </c>
      <c r="D929" s="5">
        <f>'PR-RAS'!E936</f>
        <v>0</v>
      </c>
      <c r="E929" s="5">
        <v>0</v>
      </c>
      <c r="F929" s="5">
        <v>0</v>
      </c>
      <c r="G929" s="6">
        <f t="shared" si="28"/>
        <v>0</v>
      </c>
      <c r="H929" s="6">
        <f t="shared" si="29"/>
        <v>0</v>
      </c>
      <c r="I929" s="14">
        <v>0</v>
      </c>
      <c r="J929" s="7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2.75" customHeight="1" x14ac:dyDescent="0.2">
      <c r="A930" s="13">
        <v>151</v>
      </c>
      <c r="B930" s="5">
        <v>929</v>
      </c>
      <c r="C930" s="5">
        <f>'PR-RAS'!D937</f>
        <v>0</v>
      </c>
      <c r="D930" s="5">
        <f>'PR-RAS'!E937</f>
        <v>0</v>
      </c>
      <c r="E930" s="5">
        <v>0</v>
      </c>
      <c r="F930" s="5">
        <v>0</v>
      </c>
      <c r="G930" s="6">
        <f t="shared" si="28"/>
        <v>0</v>
      </c>
      <c r="H930" s="6">
        <f t="shared" si="29"/>
        <v>0</v>
      </c>
      <c r="I930" s="14">
        <v>0</v>
      </c>
      <c r="J930" s="7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2.75" customHeight="1" x14ac:dyDescent="0.2">
      <c r="A931" s="13">
        <v>151</v>
      </c>
      <c r="B931" s="5">
        <v>930</v>
      </c>
      <c r="C931" s="5">
        <f>'PR-RAS'!D938</f>
        <v>0</v>
      </c>
      <c r="D931" s="5">
        <f>'PR-RAS'!E938</f>
        <v>0</v>
      </c>
      <c r="E931" s="5">
        <v>0</v>
      </c>
      <c r="F931" s="5">
        <v>0</v>
      </c>
      <c r="G931" s="6">
        <f t="shared" si="28"/>
        <v>0</v>
      </c>
      <c r="H931" s="6">
        <f t="shared" si="29"/>
        <v>0</v>
      </c>
      <c r="I931" s="14">
        <v>0</v>
      </c>
      <c r="J931" s="7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2.75" customHeight="1" x14ac:dyDescent="0.2">
      <c r="A932" s="13">
        <v>151</v>
      </c>
      <c r="B932" s="5">
        <v>931</v>
      </c>
      <c r="C932" s="5">
        <f>'PR-RAS'!D939</f>
        <v>0</v>
      </c>
      <c r="D932" s="5">
        <f>'PR-RAS'!E939</f>
        <v>0</v>
      </c>
      <c r="E932" s="5">
        <v>0</v>
      </c>
      <c r="F932" s="5">
        <v>0</v>
      </c>
      <c r="G932" s="6">
        <f t="shared" si="28"/>
        <v>0</v>
      </c>
      <c r="H932" s="6">
        <f t="shared" si="29"/>
        <v>0</v>
      </c>
      <c r="I932" s="14">
        <v>0</v>
      </c>
      <c r="J932" s="7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2.75" customHeight="1" x14ac:dyDescent="0.2">
      <c r="A933" s="13">
        <v>151</v>
      </c>
      <c r="B933" s="5">
        <v>932</v>
      </c>
      <c r="C933" s="5">
        <f>'PR-RAS'!D940</f>
        <v>0</v>
      </c>
      <c r="D933" s="5">
        <f>'PR-RAS'!E940</f>
        <v>0</v>
      </c>
      <c r="E933" s="5">
        <v>0</v>
      </c>
      <c r="F933" s="5">
        <v>0</v>
      </c>
      <c r="G933" s="6">
        <f t="shared" si="28"/>
        <v>0</v>
      </c>
      <c r="H933" s="6">
        <f t="shared" si="29"/>
        <v>0</v>
      </c>
      <c r="I933" s="14">
        <v>0</v>
      </c>
      <c r="J933" s="7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2.75" customHeight="1" x14ac:dyDescent="0.2">
      <c r="A934" s="13">
        <v>151</v>
      </c>
      <c r="B934" s="5">
        <v>933</v>
      </c>
      <c r="C934" s="5">
        <f>'PR-RAS'!D941</f>
        <v>0</v>
      </c>
      <c r="D934" s="5">
        <f>'PR-RAS'!E941</f>
        <v>0</v>
      </c>
      <c r="E934" s="5">
        <v>0</v>
      </c>
      <c r="F934" s="5">
        <v>0</v>
      </c>
      <c r="G934" s="6">
        <f t="shared" si="28"/>
        <v>0</v>
      </c>
      <c r="H934" s="6">
        <f t="shared" si="29"/>
        <v>0</v>
      </c>
      <c r="I934" s="14">
        <v>0</v>
      </c>
      <c r="J934" s="7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2.75" customHeight="1" x14ac:dyDescent="0.2">
      <c r="A935" s="13">
        <v>151</v>
      </c>
      <c r="B935" s="5">
        <v>934</v>
      </c>
      <c r="C935" s="5">
        <f>'PR-RAS'!D942</f>
        <v>0</v>
      </c>
      <c r="D935" s="5">
        <f>'PR-RAS'!E942</f>
        <v>0</v>
      </c>
      <c r="E935" s="5">
        <v>0</v>
      </c>
      <c r="F935" s="5">
        <v>0</v>
      </c>
      <c r="G935" s="6">
        <f t="shared" si="28"/>
        <v>0</v>
      </c>
      <c r="H935" s="6">
        <f t="shared" si="29"/>
        <v>0</v>
      </c>
      <c r="I935" s="14">
        <v>0</v>
      </c>
      <c r="J935" s="7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2.75" customHeight="1" x14ac:dyDescent="0.2">
      <c r="A936" s="13">
        <v>151</v>
      </c>
      <c r="B936" s="5">
        <v>935</v>
      </c>
      <c r="C936" s="5">
        <f>'PR-RAS'!D943</f>
        <v>0</v>
      </c>
      <c r="D936" s="5">
        <f>'PR-RAS'!E943</f>
        <v>0</v>
      </c>
      <c r="E936" s="5">
        <v>0</v>
      </c>
      <c r="F936" s="5">
        <v>0</v>
      </c>
      <c r="G936" s="6">
        <f t="shared" si="28"/>
        <v>0</v>
      </c>
      <c r="H936" s="6">
        <f t="shared" si="29"/>
        <v>0</v>
      </c>
      <c r="I936" s="14">
        <v>0</v>
      </c>
      <c r="J936" s="7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2.75" customHeight="1" x14ac:dyDescent="0.2">
      <c r="A937" s="13">
        <v>151</v>
      </c>
      <c r="B937" s="5">
        <v>936</v>
      </c>
      <c r="C937" s="5">
        <f>'PR-RAS'!D944</f>
        <v>0</v>
      </c>
      <c r="D937" s="5">
        <f>'PR-RAS'!E944</f>
        <v>0</v>
      </c>
      <c r="E937" s="5">
        <v>0</v>
      </c>
      <c r="F937" s="5">
        <v>0</v>
      </c>
      <c r="G937" s="6">
        <f t="shared" si="28"/>
        <v>0</v>
      </c>
      <c r="H937" s="6">
        <f t="shared" si="29"/>
        <v>0</v>
      </c>
      <c r="I937" s="14">
        <v>0</v>
      </c>
      <c r="J937" s="7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2.75" customHeight="1" x14ac:dyDescent="0.2">
      <c r="A938" s="13">
        <v>151</v>
      </c>
      <c r="B938" s="5">
        <v>937</v>
      </c>
      <c r="C938" s="5">
        <f>'PR-RAS'!D945</f>
        <v>0</v>
      </c>
      <c r="D938" s="5">
        <f>'PR-RAS'!E945</f>
        <v>0</v>
      </c>
      <c r="E938" s="5">
        <v>0</v>
      </c>
      <c r="F938" s="5">
        <v>0</v>
      </c>
      <c r="G938" s="6">
        <f t="shared" si="28"/>
        <v>0</v>
      </c>
      <c r="H938" s="6">
        <f t="shared" si="29"/>
        <v>0</v>
      </c>
      <c r="I938" s="14">
        <v>0</v>
      </c>
      <c r="J938" s="7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2.75" customHeight="1" x14ac:dyDescent="0.2">
      <c r="A939" s="13">
        <v>151</v>
      </c>
      <c r="B939" s="5">
        <v>938</v>
      </c>
      <c r="C939" s="5">
        <f>'PR-RAS'!D946</f>
        <v>0</v>
      </c>
      <c r="D939" s="5">
        <f>'PR-RAS'!E946</f>
        <v>0</v>
      </c>
      <c r="E939" s="5">
        <v>0</v>
      </c>
      <c r="F939" s="5">
        <v>0</v>
      </c>
      <c r="G939" s="6">
        <f t="shared" si="28"/>
        <v>0</v>
      </c>
      <c r="H939" s="6">
        <f t="shared" si="29"/>
        <v>0</v>
      </c>
      <c r="I939" s="14">
        <v>0</v>
      </c>
      <c r="J939" s="7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2.75" customHeight="1" x14ac:dyDescent="0.2">
      <c r="A940" s="13">
        <v>151</v>
      </c>
      <c r="B940" s="5">
        <v>939</v>
      </c>
      <c r="C940" s="5">
        <f>'PR-RAS'!D947</f>
        <v>0</v>
      </c>
      <c r="D940" s="5">
        <f>'PR-RAS'!E947</f>
        <v>0</v>
      </c>
      <c r="E940" s="5">
        <v>0</v>
      </c>
      <c r="F940" s="5">
        <v>0</v>
      </c>
      <c r="G940" s="6">
        <f t="shared" si="28"/>
        <v>0</v>
      </c>
      <c r="H940" s="6">
        <f t="shared" si="29"/>
        <v>0</v>
      </c>
      <c r="I940" s="14">
        <v>0</v>
      </c>
      <c r="J940" s="7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2.75" customHeight="1" x14ac:dyDescent="0.2">
      <c r="A941" s="13">
        <v>151</v>
      </c>
      <c r="B941" s="5">
        <v>940</v>
      </c>
      <c r="C941" s="5">
        <f>'PR-RAS'!D948</f>
        <v>0</v>
      </c>
      <c r="D941" s="5">
        <f>'PR-RAS'!E948</f>
        <v>0</v>
      </c>
      <c r="E941" s="5">
        <v>0</v>
      </c>
      <c r="F941" s="5">
        <v>0</v>
      </c>
      <c r="G941" s="6">
        <f t="shared" si="28"/>
        <v>0</v>
      </c>
      <c r="H941" s="6">
        <f t="shared" si="29"/>
        <v>0</v>
      </c>
      <c r="I941" s="14">
        <v>0</v>
      </c>
      <c r="J941" s="7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2.75" customHeight="1" x14ac:dyDescent="0.2">
      <c r="A942" s="13">
        <v>151</v>
      </c>
      <c r="B942" s="5">
        <v>941</v>
      </c>
      <c r="C942" s="5">
        <f>'PR-RAS'!D949</f>
        <v>0</v>
      </c>
      <c r="D942" s="5">
        <f>'PR-RAS'!E949</f>
        <v>0</v>
      </c>
      <c r="E942" s="5">
        <v>0</v>
      </c>
      <c r="F942" s="5">
        <v>0</v>
      </c>
      <c r="G942" s="6">
        <f t="shared" si="28"/>
        <v>0</v>
      </c>
      <c r="H942" s="6">
        <f t="shared" si="29"/>
        <v>0</v>
      </c>
      <c r="I942" s="14">
        <v>0</v>
      </c>
      <c r="J942" s="7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2.75" customHeight="1" x14ac:dyDescent="0.2">
      <c r="A943" s="13">
        <v>151</v>
      </c>
      <c r="B943" s="5">
        <v>942</v>
      </c>
      <c r="C943" s="5">
        <f>'PR-RAS'!D950</f>
        <v>0</v>
      </c>
      <c r="D943" s="5">
        <f>'PR-RAS'!E950</f>
        <v>0</v>
      </c>
      <c r="E943" s="5">
        <v>0</v>
      </c>
      <c r="F943" s="5">
        <v>0</v>
      </c>
      <c r="G943" s="6">
        <f t="shared" si="28"/>
        <v>0</v>
      </c>
      <c r="H943" s="6">
        <f t="shared" si="29"/>
        <v>0</v>
      </c>
      <c r="I943" s="14">
        <v>0</v>
      </c>
      <c r="J943" s="7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2.75" customHeight="1" x14ac:dyDescent="0.2">
      <c r="A944" s="13">
        <v>151</v>
      </c>
      <c r="B944" s="5">
        <v>943</v>
      </c>
      <c r="C944" s="5">
        <f>'PR-RAS'!D951</f>
        <v>0</v>
      </c>
      <c r="D944" s="5">
        <f>'PR-RAS'!E951</f>
        <v>0</v>
      </c>
      <c r="E944" s="5">
        <v>0</v>
      </c>
      <c r="F944" s="5">
        <v>0</v>
      </c>
      <c r="G944" s="6">
        <f t="shared" si="28"/>
        <v>0</v>
      </c>
      <c r="H944" s="6">
        <f t="shared" si="29"/>
        <v>0</v>
      </c>
      <c r="I944" s="14">
        <v>0</v>
      </c>
      <c r="J944" s="7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2.75" customHeight="1" x14ac:dyDescent="0.2">
      <c r="A945" s="13">
        <v>151</v>
      </c>
      <c r="B945" s="5">
        <v>944</v>
      </c>
      <c r="C945" s="5">
        <f>'PR-RAS'!D952</f>
        <v>0</v>
      </c>
      <c r="D945" s="5">
        <f>'PR-RAS'!E952</f>
        <v>0</v>
      </c>
      <c r="E945" s="5">
        <v>0</v>
      </c>
      <c r="F945" s="5">
        <v>0</v>
      </c>
      <c r="G945" s="6">
        <f t="shared" si="28"/>
        <v>0</v>
      </c>
      <c r="H945" s="6">
        <f t="shared" si="29"/>
        <v>0</v>
      </c>
      <c r="I945" s="14">
        <v>0</v>
      </c>
      <c r="J945" s="7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2.75" customHeight="1" x14ac:dyDescent="0.2">
      <c r="A946" s="13">
        <v>151</v>
      </c>
      <c r="B946" s="5">
        <v>945</v>
      </c>
      <c r="C946" s="5">
        <f>'PR-RAS'!D953</f>
        <v>0</v>
      </c>
      <c r="D946" s="5">
        <f>'PR-RAS'!E953</f>
        <v>0</v>
      </c>
      <c r="E946" s="5">
        <v>0</v>
      </c>
      <c r="F946" s="5">
        <v>0</v>
      </c>
      <c r="G946" s="6">
        <f t="shared" si="28"/>
        <v>0</v>
      </c>
      <c r="H946" s="6">
        <f t="shared" si="29"/>
        <v>0</v>
      </c>
      <c r="I946" s="14">
        <v>0</v>
      </c>
      <c r="J946" s="7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2.75" customHeight="1" x14ac:dyDescent="0.2">
      <c r="A947" s="13">
        <v>151</v>
      </c>
      <c r="B947" s="5">
        <v>946</v>
      </c>
      <c r="C947" s="5">
        <f>'PR-RAS'!D954</f>
        <v>0</v>
      </c>
      <c r="D947" s="5">
        <f>'PR-RAS'!E954</f>
        <v>0</v>
      </c>
      <c r="E947" s="5">
        <v>0</v>
      </c>
      <c r="F947" s="5">
        <v>0</v>
      </c>
      <c r="G947" s="6">
        <f t="shared" si="28"/>
        <v>0</v>
      </c>
      <c r="H947" s="6">
        <f t="shared" si="29"/>
        <v>0</v>
      </c>
      <c r="I947" s="14">
        <v>0</v>
      </c>
      <c r="J947" s="7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2.75" customHeight="1" x14ac:dyDescent="0.2">
      <c r="A948" s="13">
        <v>151</v>
      </c>
      <c r="B948" s="5">
        <v>947</v>
      </c>
      <c r="C948" s="5">
        <f>'PR-RAS'!D955</f>
        <v>0</v>
      </c>
      <c r="D948" s="5">
        <f>'PR-RAS'!E955</f>
        <v>0</v>
      </c>
      <c r="E948" s="5">
        <v>0</v>
      </c>
      <c r="F948" s="5">
        <v>0</v>
      </c>
      <c r="G948" s="6">
        <f t="shared" si="28"/>
        <v>0</v>
      </c>
      <c r="H948" s="6">
        <f t="shared" si="29"/>
        <v>0</v>
      </c>
      <c r="I948" s="14">
        <v>0</v>
      </c>
      <c r="J948" s="7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2.75" customHeight="1" x14ac:dyDescent="0.2">
      <c r="A949" s="13">
        <v>151</v>
      </c>
      <c r="B949" s="5">
        <v>948</v>
      </c>
      <c r="C949" s="5">
        <f>'PR-RAS'!D956</f>
        <v>0</v>
      </c>
      <c r="D949" s="5">
        <f>'PR-RAS'!E956</f>
        <v>0</v>
      </c>
      <c r="E949" s="5">
        <v>0</v>
      </c>
      <c r="F949" s="5">
        <v>0</v>
      </c>
      <c r="G949" s="6">
        <f t="shared" si="28"/>
        <v>0</v>
      </c>
      <c r="H949" s="6">
        <f t="shared" si="29"/>
        <v>0</v>
      </c>
      <c r="I949" s="14">
        <v>0</v>
      </c>
      <c r="J949" s="7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2.75" customHeight="1" x14ac:dyDescent="0.2">
      <c r="A950" s="13">
        <v>151</v>
      </c>
      <c r="B950" s="5">
        <v>949</v>
      </c>
      <c r="C950" s="5">
        <f>'PR-RAS'!D957</f>
        <v>0</v>
      </c>
      <c r="D950" s="5">
        <f>'PR-RAS'!E957</f>
        <v>0</v>
      </c>
      <c r="E950" s="5">
        <v>0</v>
      </c>
      <c r="F950" s="5">
        <v>0</v>
      </c>
      <c r="G950" s="6">
        <f t="shared" si="28"/>
        <v>0</v>
      </c>
      <c r="H950" s="6">
        <f t="shared" si="29"/>
        <v>0</v>
      </c>
      <c r="I950" s="14">
        <v>0</v>
      </c>
      <c r="J950" s="7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2.75" customHeight="1" x14ac:dyDescent="0.2">
      <c r="A951" s="13">
        <v>151</v>
      </c>
      <c r="B951" s="5">
        <v>950</v>
      </c>
      <c r="C951" s="5">
        <f>'PR-RAS'!D958</f>
        <v>0</v>
      </c>
      <c r="D951" s="5">
        <f>'PR-RAS'!E958</f>
        <v>0</v>
      </c>
      <c r="E951" s="5">
        <v>0</v>
      </c>
      <c r="F951" s="5">
        <v>0</v>
      </c>
      <c r="G951" s="6">
        <f t="shared" si="28"/>
        <v>0</v>
      </c>
      <c r="H951" s="6">
        <f t="shared" si="29"/>
        <v>0</v>
      </c>
      <c r="I951" s="14">
        <v>0</v>
      </c>
      <c r="J951" s="7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2.75" customHeight="1" x14ac:dyDescent="0.2">
      <c r="A952" s="13">
        <v>151</v>
      </c>
      <c r="B952" s="5">
        <v>951</v>
      </c>
      <c r="C952" s="5">
        <f>'PR-RAS'!D959</f>
        <v>0</v>
      </c>
      <c r="D952" s="5">
        <f>'PR-RAS'!E959</f>
        <v>0</v>
      </c>
      <c r="E952" s="5">
        <v>0</v>
      </c>
      <c r="F952" s="5">
        <v>0</v>
      </c>
      <c r="G952" s="6">
        <f t="shared" si="28"/>
        <v>0</v>
      </c>
      <c r="H952" s="6">
        <f t="shared" si="29"/>
        <v>0</v>
      </c>
      <c r="I952" s="14">
        <v>0</v>
      </c>
      <c r="J952" s="7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2.75" customHeight="1" x14ac:dyDescent="0.2">
      <c r="A953" s="13">
        <v>151</v>
      </c>
      <c r="B953" s="5">
        <v>952</v>
      </c>
      <c r="C953" s="5">
        <f>'PR-RAS'!D960</f>
        <v>0</v>
      </c>
      <c r="D953" s="5">
        <f>'PR-RAS'!E960</f>
        <v>0</v>
      </c>
      <c r="E953" s="5">
        <v>0</v>
      </c>
      <c r="F953" s="5">
        <v>0</v>
      </c>
      <c r="G953" s="6">
        <f t="shared" si="28"/>
        <v>0</v>
      </c>
      <c r="H953" s="6">
        <f t="shared" si="29"/>
        <v>0</v>
      </c>
      <c r="I953" s="14">
        <v>0</v>
      </c>
      <c r="J953" s="7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2.75" customHeight="1" x14ac:dyDescent="0.2">
      <c r="A954" s="13">
        <v>151</v>
      </c>
      <c r="B954" s="5">
        <v>953</v>
      </c>
      <c r="C954" s="5">
        <f>'PR-RAS'!D961</f>
        <v>0</v>
      </c>
      <c r="D954" s="5">
        <f>'PR-RAS'!E961</f>
        <v>0</v>
      </c>
      <c r="E954" s="5">
        <v>0</v>
      </c>
      <c r="F954" s="5">
        <v>0</v>
      </c>
      <c r="G954" s="6">
        <f t="shared" si="28"/>
        <v>0</v>
      </c>
      <c r="H954" s="6">
        <f t="shared" si="29"/>
        <v>0</v>
      </c>
      <c r="I954" s="14">
        <v>0</v>
      </c>
      <c r="J954" s="7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2.75" customHeight="1" x14ac:dyDescent="0.2">
      <c r="A955" s="13">
        <v>151</v>
      </c>
      <c r="B955" s="5">
        <v>954</v>
      </c>
      <c r="C955" s="5">
        <f>'PR-RAS'!D962</f>
        <v>0</v>
      </c>
      <c r="D955" s="5">
        <f>'PR-RAS'!E962</f>
        <v>0</v>
      </c>
      <c r="E955" s="5">
        <v>0</v>
      </c>
      <c r="F955" s="5">
        <v>0</v>
      </c>
      <c r="G955" s="6">
        <f t="shared" si="28"/>
        <v>0</v>
      </c>
      <c r="H955" s="6">
        <f t="shared" si="29"/>
        <v>0</v>
      </c>
      <c r="I955" s="14">
        <v>0</v>
      </c>
      <c r="J955" s="7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2.75" customHeight="1" x14ac:dyDescent="0.2">
      <c r="A956" s="13">
        <v>151</v>
      </c>
      <c r="B956" s="5">
        <v>955</v>
      </c>
      <c r="C956" s="5">
        <f>'PR-RAS'!D963</f>
        <v>0</v>
      </c>
      <c r="D956" s="5">
        <f>'PR-RAS'!E963</f>
        <v>0</v>
      </c>
      <c r="E956" s="5">
        <v>0</v>
      </c>
      <c r="F956" s="5">
        <v>0</v>
      </c>
      <c r="G956" s="6">
        <f t="shared" si="28"/>
        <v>0</v>
      </c>
      <c r="H956" s="6">
        <f t="shared" si="29"/>
        <v>0</v>
      </c>
      <c r="I956" s="14">
        <v>0</v>
      </c>
      <c r="J956" s="7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2.75" customHeight="1" x14ac:dyDescent="0.2">
      <c r="A957" s="13">
        <v>151</v>
      </c>
      <c r="B957" s="5">
        <v>956</v>
      </c>
      <c r="C957" s="5">
        <f>'PR-RAS'!D964</f>
        <v>0</v>
      </c>
      <c r="D957" s="5">
        <f>'PR-RAS'!E964</f>
        <v>0</v>
      </c>
      <c r="E957" s="5">
        <v>0</v>
      </c>
      <c r="F957" s="5">
        <v>0</v>
      </c>
      <c r="G957" s="6">
        <f t="shared" si="28"/>
        <v>0</v>
      </c>
      <c r="H957" s="6">
        <f t="shared" si="29"/>
        <v>0</v>
      </c>
      <c r="I957" s="14">
        <v>0</v>
      </c>
      <c r="J957" s="7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2.75" customHeight="1" x14ac:dyDescent="0.2">
      <c r="A958" s="13">
        <v>151</v>
      </c>
      <c r="B958" s="5">
        <v>957</v>
      </c>
      <c r="C958" s="5">
        <f>'PR-RAS'!D965</f>
        <v>0</v>
      </c>
      <c r="D958" s="5">
        <f>'PR-RAS'!E965</f>
        <v>0</v>
      </c>
      <c r="E958" s="5">
        <v>0</v>
      </c>
      <c r="F958" s="5">
        <v>0</v>
      </c>
      <c r="G958" s="6">
        <f t="shared" si="28"/>
        <v>0</v>
      </c>
      <c r="H958" s="6">
        <f t="shared" si="29"/>
        <v>0</v>
      </c>
      <c r="I958" s="14">
        <v>0</v>
      </c>
      <c r="J958" s="7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2.75" customHeight="1" x14ac:dyDescent="0.2">
      <c r="A959" s="13">
        <v>151</v>
      </c>
      <c r="B959" s="5">
        <v>958</v>
      </c>
      <c r="C959" s="5">
        <f>'PR-RAS'!D966</f>
        <v>0</v>
      </c>
      <c r="D959" s="5">
        <f>'PR-RAS'!E966</f>
        <v>0</v>
      </c>
      <c r="E959" s="5">
        <v>0</v>
      </c>
      <c r="F959" s="5">
        <v>0</v>
      </c>
      <c r="G959" s="6">
        <f t="shared" si="28"/>
        <v>0</v>
      </c>
      <c r="H959" s="6">
        <f t="shared" si="29"/>
        <v>0</v>
      </c>
      <c r="I959" s="14">
        <v>0</v>
      </c>
      <c r="J959" s="7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2.75" customHeight="1" x14ac:dyDescent="0.2">
      <c r="A960" s="13">
        <v>151</v>
      </c>
      <c r="B960" s="5">
        <v>959</v>
      </c>
      <c r="C960" s="5">
        <f>'PR-RAS'!D967</f>
        <v>0</v>
      </c>
      <c r="D960" s="5">
        <f>'PR-RAS'!E967</f>
        <v>0</v>
      </c>
      <c r="E960" s="5">
        <v>0</v>
      </c>
      <c r="F960" s="5">
        <v>0</v>
      </c>
      <c r="G960" s="6">
        <f t="shared" si="28"/>
        <v>0</v>
      </c>
      <c r="H960" s="6">
        <f t="shared" si="29"/>
        <v>0</v>
      </c>
      <c r="I960" s="14">
        <v>0</v>
      </c>
      <c r="J960" s="7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2.75" customHeight="1" x14ac:dyDescent="0.2">
      <c r="A961" s="13">
        <v>151</v>
      </c>
      <c r="B961" s="5">
        <v>960</v>
      </c>
      <c r="C961" s="5">
        <f>'PR-RAS'!D968</f>
        <v>0</v>
      </c>
      <c r="D961" s="5">
        <f>'PR-RAS'!E968</f>
        <v>0</v>
      </c>
      <c r="E961" s="5">
        <v>0</v>
      </c>
      <c r="F961" s="5">
        <v>0</v>
      </c>
      <c r="G961" s="6">
        <f t="shared" si="28"/>
        <v>0</v>
      </c>
      <c r="H961" s="6">
        <f t="shared" si="29"/>
        <v>0</v>
      </c>
      <c r="I961" s="14">
        <v>0</v>
      </c>
      <c r="J961" s="7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2.75" customHeight="1" x14ac:dyDescent="0.2">
      <c r="A962" s="13">
        <v>151</v>
      </c>
      <c r="B962" s="5">
        <v>961</v>
      </c>
      <c r="C962" s="5">
        <f>'PR-RAS'!D969</f>
        <v>0</v>
      </c>
      <c r="D962" s="5">
        <f>'PR-RAS'!E969</f>
        <v>0</v>
      </c>
      <c r="E962" s="5">
        <v>0</v>
      </c>
      <c r="F962" s="5">
        <v>0</v>
      </c>
      <c r="G962" s="6">
        <f t="shared" ref="G962:G1010" si="30">(B962/1000)*(C962*1+D962*2)</f>
        <v>0</v>
      </c>
      <c r="H962" s="6">
        <f t="shared" ref="H962:H1025" si="31">ABS(C962-ROUND(C962,0))+ABS(D962-ROUND(D962,0))</f>
        <v>0</v>
      </c>
      <c r="I962" s="14">
        <v>0</v>
      </c>
      <c r="J962" s="7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2.75" customHeight="1" x14ac:dyDescent="0.2">
      <c r="A963" s="13">
        <v>151</v>
      </c>
      <c r="B963" s="5">
        <v>962</v>
      </c>
      <c r="C963" s="5">
        <f>'PR-RAS'!D970</f>
        <v>0</v>
      </c>
      <c r="D963" s="5">
        <f>'PR-RAS'!E970</f>
        <v>0</v>
      </c>
      <c r="E963" s="5">
        <v>0</v>
      </c>
      <c r="F963" s="5">
        <v>0</v>
      </c>
      <c r="G963" s="6">
        <f t="shared" si="30"/>
        <v>0</v>
      </c>
      <c r="H963" s="6">
        <f t="shared" si="31"/>
        <v>0</v>
      </c>
      <c r="I963" s="14">
        <v>0</v>
      </c>
      <c r="J963" s="7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2.75" customHeight="1" x14ac:dyDescent="0.2">
      <c r="A964" s="13">
        <v>151</v>
      </c>
      <c r="B964" s="5">
        <v>963</v>
      </c>
      <c r="C964" s="5">
        <f>'PR-RAS'!D971</f>
        <v>0</v>
      </c>
      <c r="D964" s="5">
        <f>'PR-RAS'!E971</f>
        <v>0</v>
      </c>
      <c r="E964" s="5">
        <v>0</v>
      </c>
      <c r="F964" s="5">
        <v>0</v>
      </c>
      <c r="G964" s="6">
        <f t="shared" si="30"/>
        <v>0</v>
      </c>
      <c r="H964" s="6">
        <f t="shared" si="31"/>
        <v>0</v>
      </c>
      <c r="I964" s="14">
        <v>0</v>
      </c>
      <c r="J964" s="7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2.75" customHeight="1" x14ac:dyDescent="0.2">
      <c r="A965" s="13">
        <v>151</v>
      </c>
      <c r="B965" s="5">
        <v>964</v>
      </c>
      <c r="C965" s="5">
        <f>'PR-RAS'!D972</f>
        <v>0</v>
      </c>
      <c r="D965" s="5">
        <f>'PR-RAS'!E972</f>
        <v>0</v>
      </c>
      <c r="E965" s="5">
        <v>0</v>
      </c>
      <c r="F965" s="5">
        <v>0</v>
      </c>
      <c r="G965" s="6">
        <f t="shared" si="30"/>
        <v>0</v>
      </c>
      <c r="H965" s="6">
        <f t="shared" si="31"/>
        <v>0</v>
      </c>
      <c r="I965" s="14">
        <v>0</v>
      </c>
      <c r="J965" s="7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2.75" customHeight="1" x14ac:dyDescent="0.2">
      <c r="A966" s="13">
        <v>151</v>
      </c>
      <c r="B966" s="5">
        <v>965</v>
      </c>
      <c r="C966" s="5">
        <f>'PR-RAS'!D973</f>
        <v>0</v>
      </c>
      <c r="D966" s="5">
        <f>'PR-RAS'!E973</f>
        <v>0</v>
      </c>
      <c r="E966" s="5">
        <v>0</v>
      </c>
      <c r="F966" s="5">
        <v>0</v>
      </c>
      <c r="G966" s="6">
        <f t="shared" si="30"/>
        <v>0</v>
      </c>
      <c r="H966" s="6">
        <f t="shared" si="31"/>
        <v>0</v>
      </c>
      <c r="I966" s="14">
        <v>0</v>
      </c>
      <c r="J966" s="7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2.75" customHeight="1" x14ac:dyDescent="0.2">
      <c r="A967" s="13">
        <v>151</v>
      </c>
      <c r="B967" s="5">
        <v>966</v>
      </c>
      <c r="C967" s="5">
        <f>'PR-RAS'!D974</f>
        <v>0</v>
      </c>
      <c r="D967" s="5">
        <f>'PR-RAS'!E974</f>
        <v>0</v>
      </c>
      <c r="E967" s="5">
        <v>0</v>
      </c>
      <c r="F967" s="5">
        <v>0</v>
      </c>
      <c r="G967" s="6">
        <f t="shared" si="30"/>
        <v>0</v>
      </c>
      <c r="H967" s="6">
        <f t="shared" si="31"/>
        <v>0</v>
      </c>
      <c r="I967" s="14">
        <v>0</v>
      </c>
      <c r="J967" s="7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2.75" customHeight="1" x14ac:dyDescent="0.2">
      <c r="A968" s="13">
        <v>151</v>
      </c>
      <c r="B968" s="5">
        <v>967</v>
      </c>
      <c r="C968" s="5">
        <f>'PR-RAS'!D975</f>
        <v>0</v>
      </c>
      <c r="D968" s="5">
        <f>'PR-RAS'!E975</f>
        <v>0</v>
      </c>
      <c r="E968" s="5">
        <v>0</v>
      </c>
      <c r="F968" s="5">
        <v>0</v>
      </c>
      <c r="G968" s="6">
        <f t="shared" si="30"/>
        <v>0</v>
      </c>
      <c r="H968" s="6">
        <f t="shared" si="31"/>
        <v>0</v>
      </c>
      <c r="I968" s="14">
        <v>0</v>
      </c>
      <c r="J968" s="7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2.75" customHeight="1" x14ac:dyDescent="0.2">
      <c r="A969" s="13">
        <v>151</v>
      </c>
      <c r="B969" s="5">
        <v>968</v>
      </c>
      <c r="C969" s="5">
        <f>'PR-RAS'!D976</f>
        <v>0</v>
      </c>
      <c r="D969" s="5">
        <f>'PR-RAS'!E976</f>
        <v>0</v>
      </c>
      <c r="E969" s="5">
        <v>0</v>
      </c>
      <c r="F969" s="5">
        <v>0</v>
      </c>
      <c r="G969" s="6">
        <f t="shared" si="30"/>
        <v>0</v>
      </c>
      <c r="H969" s="6">
        <f t="shared" si="31"/>
        <v>0</v>
      </c>
      <c r="I969" s="14">
        <v>0</v>
      </c>
      <c r="J969" s="7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2.75" customHeight="1" x14ac:dyDescent="0.2">
      <c r="A970" s="13">
        <v>151</v>
      </c>
      <c r="B970" s="5">
        <v>969</v>
      </c>
      <c r="C970" s="5">
        <f>'PR-RAS'!D977</f>
        <v>0</v>
      </c>
      <c r="D970" s="5">
        <f>'PR-RAS'!E977</f>
        <v>0</v>
      </c>
      <c r="E970" s="5">
        <v>0</v>
      </c>
      <c r="F970" s="5">
        <v>0</v>
      </c>
      <c r="G970" s="6">
        <f t="shared" si="30"/>
        <v>0</v>
      </c>
      <c r="H970" s="6">
        <f t="shared" si="31"/>
        <v>0</v>
      </c>
      <c r="I970" s="14">
        <v>0</v>
      </c>
      <c r="J970" s="7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2.75" customHeight="1" x14ac:dyDescent="0.2">
      <c r="A971" s="13">
        <v>151</v>
      </c>
      <c r="B971" s="5">
        <v>970</v>
      </c>
      <c r="C971" s="5">
        <f>'PR-RAS'!D978</f>
        <v>0</v>
      </c>
      <c r="D971" s="5">
        <f>'PR-RAS'!E978</f>
        <v>0</v>
      </c>
      <c r="E971" s="5">
        <v>0</v>
      </c>
      <c r="F971" s="5">
        <v>0</v>
      </c>
      <c r="G971" s="6">
        <f t="shared" si="30"/>
        <v>0</v>
      </c>
      <c r="H971" s="6">
        <f t="shared" si="31"/>
        <v>0</v>
      </c>
      <c r="I971" s="14">
        <v>0</v>
      </c>
      <c r="J971" s="7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2.75" customHeight="1" x14ac:dyDescent="0.2">
      <c r="A972" s="13">
        <v>151</v>
      </c>
      <c r="B972" s="5">
        <v>971</v>
      </c>
      <c r="C972" s="5">
        <f>'PR-RAS'!D979</f>
        <v>0</v>
      </c>
      <c r="D972" s="5">
        <f>'PR-RAS'!E979</f>
        <v>0</v>
      </c>
      <c r="E972" s="5">
        <v>0</v>
      </c>
      <c r="F972" s="5">
        <v>0</v>
      </c>
      <c r="G972" s="6">
        <f t="shared" si="30"/>
        <v>0</v>
      </c>
      <c r="H972" s="6">
        <f t="shared" si="31"/>
        <v>0</v>
      </c>
      <c r="I972" s="14">
        <v>0</v>
      </c>
      <c r="J972" s="7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2.75" customHeight="1" x14ac:dyDescent="0.2">
      <c r="A973" s="13">
        <v>151</v>
      </c>
      <c r="B973" s="5">
        <v>972</v>
      </c>
      <c r="C973" s="5">
        <f>'PR-RAS'!D980</f>
        <v>0</v>
      </c>
      <c r="D973" s="5">
        <f>'PR-RAS'!E980</f>
        <v>0</v>
      </c>
      <c r="E973" s="5">
        <v>0</v>
      </c>
      <c r="F973" s="5">
        <v>0</v>
      </c>
      <c r="G973" s="6">
        <f t="shared" si="30"/>
        <v>0</v>
      </c>
      <c r="H973" s="6">
        <f t="shared" si="31"/>
        <v>0</v>
      </c>
      <c r="I973" s="14">
        <v>0</v>
      </c>
      <c r="J973" s="7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2.75" customHeight="1" x14ac:dyDescent="0.2">
      <c r="A974" s="13">
        <v>151</v>
      </c>
      <c r="B974" s="5">
        <v>973</v>
      </c>
      <c r="C974" s="5">
        <f>'PR-RAS'!D981</f>
        <v>0</v>
      </c>
      <c r="D974" s="5">
        <f>'PR-RAS'!E981</f>
        <v>0</v>
      </c>
      <c r="E974" s="5">
        <v>0</v>
      </c>
      <c r="F974" s="5">
        <v>0</v>
      </c>
      <c r="G974" s="6">
        <f t="shared" si="30"/>
        <v>0</v>
      </c>
      <c r="H974" s="6">
        <f t="shared" si="31"/>
        <v>0</v>
      </c>
      <c r="I974" s="14">
        <v>0</v>
      </c>
      <c r="J974" s="7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2.75" customHeight="1" x14ac:dyDescent="0.2">
      <c r="A975" s="13">
        <v>151</v>
      </c>
      <c r="B975" s="5">
        <v>974</v>
      </c>
      <c r="C975" s="5">
        <f>'PR-RAS'!D982</f>
        <v>0</v>
      </c>
      <c r="D975" s="5">
        <f>'PR-RAS'!E982</f>
        <v>0</v>
      </c>
      <c r="E975" s="5">
        <v>0</v>
      </c>
      <c r="F975" s="5">
        <v>0</v>
      </c>
      <c r="G975" s="6">
        <f t="shared" si="30"/>
        <v>0</v>
      </c>
      <c r="H975" s="6">
        <f t="shared" si="31"/>
        <v>0</v>
      </c>
      <c r="I975" s="14">
        <v>0</v>
      </c>
      <c r="J975" s="7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2.75" customHeight="1" x14ac:dyDescent="0.2">
      <c r="A976" s="13">
        <v>151</v>
      </c>
      <c r="B976" s="5">
        <v>975</v>
      </c>
      <c r="C976" s="5">
        <f>'PR-RAS'!D983</f>
        <v>0</v>
      </c>
      <c r="D976" s="5">
        <f>'PR-RAS'!E983</f>
        <v>0</v>
      </c>
      <c r="E976" s="5">
        <v>0</v>
      </c>
      <c r="F976" s="5">
        <v>0</v>
      </c>
      <c r="G976" s="6">
        <f t="shared" si="30"/>
        <v>0</v>
      </c>
      <c r="H976" s="6">
        <f t="shared" si="31"/>
        <v>0</v>
      </c>
      <c r="I976" s="14">
        <v>0</v>
      </c>
      <c r="J976" s="7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2.75" customHeight="1" x14ac:dyDescent="0.2">
      <c r="A977" s="13">
        <v>151</v>
      </c>
      <c r="B977" s="5">
        <v>976</v>
      </c>
      <c r="C977" s="5">
        <f>'PR-RAS'!D984</f>
        <v>0</v>
      </c>
      <c r="D977" s="5">
        <f>'PR-RAS'!E984</f>
        <v>0</v>
      </c>
      <c r="E977" s="5">
        <v>0</v>
      </c>
      <c r="F977" s="5">
        <v>0</v>
      </c>
      <c r="G977" s="6">
        <f t="shared" si="30"/>
        <v>0</v>
      </c>
      <c r="H977" s="6">
        <f t="shared" si="31"/>
        <v>0</v>
      </c>
      <c r="I977" s="14">
        <v>0</v>
      </c>
      <c r="J977" s="7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2.75" customHeight="1" x14ac:dyDescent="0.2">
      <c r="A978" s="13">
        <v>151</v>
      </c>
      <c r="B978" s="5">
        <v>977</v>
      </c>
      <c r="C978" s="5">
        <f>'PR-RAS'!D985</f>
        <v>0</v>
      </c>
      <c r="D978" s="5">
        <f>'PR-RAS'!E985</f>
        <v>0</v>
      </c>
      <c r="E978" s="5">
        <v>0</v>
      </c>
      <c r="F978" s="5">
        <v>0</v>
      </c>
      <c r="G978" s="6">
        <f t="shared" si="30"/>
        <v>0</v>
      </c>
      <c r="H978" s="6">
        <f t="shared" si="31"/>
        <v>0</v>
      </c>
      <c r="I978" s="14">
        <v>0</v>
      </c>
      <c r="J978" s="7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2.75" customHeight="1" x14ac:dyDescent="0.2">
      <c r="A979" s="13">
        <v>151</v>
      </c>
      <c r="B979" s="5">
        <v>978</v>
      </c>
      <c r="C979" s="5">
        <f>'PR-RAS'!D986</f>
        <v>0</v>
      </c>
      <c r="D979" s="5">
        <f>'PR-RAS'!E986</f>
        <v>0</v>
      </c>
      <c r="E979" s="5">
        <v>0</v>
      </c>
      <c r="F979" s="5">
        <v>0</v>
      </c>
      <c r="G979" s="6">
        <f t="shared" si="30"/>
        <v>0</v>
      </c>
      <c r="H979" s="6">
        <f t="shared" si="31"/>
        <v>0</v>
      </c>
      <c r="I979" s="14">
        <v>0</v>
      </c>
      <c r="J979" s="7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2.75" customHeight="1" x14ac:dyDescent="0.2">
      <c r="A980" s="13">
        <v>151</v>
      </c>
      <c r="B980" s="5">
        <v>979</v>
      </c>
      <c r="C980" s="5">
        <f>'PR-RAS'!D987</f>
        <v>0</v>
      </c>
      <c r="D980" s="5">
        <f>'PR-RAS'!E987</f>
        <v>0</v>
      </c>
      <c r="E980" s="5">
        <v>0</v>
      </c>
      <c r="F980" s="5">
        <v>0</v>
      </c>
      <c r="G980" s="6">
        <f t="shared" si="30"/>
        <v>0</v>
      </c>
      <c r="H980" s="6">
        <f t="shared" si="31"/>
        <v>0</v>
      </c>
      <c r="I980" s="14">
        <v>0</v>
      </c>
      <c r="J980" s="7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2.75" customHeight="1" x14ac:dyDescent="0.2">
      <c r="A981" s="13">
        <v>151</v>
      </c>
      <c r="B981" s="5">
        <v>980</v>
      </c>
      <c r="C981" s="5">
        <f>'PR-RAS'!D988</f>
        <v>0</v>
      </c>
      <c r="D981" s="5">
        <f>'PR-RAS'!E988</f>
        <v>0</v>
      </c>
      <c r="E981" s="5">
        <v>0</v>
      </c>
      <c r="F981" s="5">
        <v>0</v>
      </c>
      <c r="G981" s="6">
        <f t="shared" si="30"/>
        <v>0</v>
      </c>
      <c r="H981" s="6">
        <f t="shared" si="31"/>
        <v>0</v>
      </c>
      <c r="I981" s="14">
        <v>0</v>
      </c>
      <c r="J981" s="7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2.75" customHeight="1" x14ac:dyDescent="0.2">
      <c r="A982" s="13">
        <v>151</v>
      </c>
      <c r="B982" s="5">
        <v>981</v>
      </c>
      <c r="C982" s="5">
        <f>'PR-RAS'!D989</f>
        <v>0</v>
      </c>
      <c r="D982" s="5">
        <f>'PR-RAS'!E989</f>
        <v>0</v>
      </c>
      <c r="E982" s="5">
        <v>0</v>
      </c>
      <c r="F982" s="5">
        <v>0</v>
      </c>
      <c r="G982" s="6">
        <f t="shared" si="30"/>
        <v>0</v>
      </c>
      <c r="H982" s="6">
        <f t="shared" si="31"/>
        <v>0</v>
      </c>
      <c r="I982" s="14">
        <v>0</v>
      </c>
      <c r="J982" s="7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2.75" customHeight="1" x14ac:dyDescent="0.2">
      <c r="A983" s="13">
        <v>151</v>
      </c>
      <c r="B983" s="5">
        <v>982</v>
      </c>
      <c r="C983" s="5">
        <f>'PR-RAS'!D990</f>
        <v>0</v>
      </c>
      <c r="D983" s="5">
        <f>'PR-RAS'!E990</f>
        <v>0</v>
      </c>
      <c r="E983" s="5">
        <v>0</v>
      </c>
      <c r="F983" s="5">
        <v>0</v>
      </c>
      <c r="G983" s="6">
        <f t="shared" si="30"/>
        <v>0</v>
      </c>
      <c r="H983" s="6">
        <f t="shared" si="31"/>
        <v>0</v>
      </c>
      <c r="I983" s="14">
        <v>0</v>
      </c>
      <c r="J983" s="7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2.75" customHeight="1" x14ac:dyDescent="0.2">
      <c r="A984" s="13">
        <v>151</v>
      </c>
      <c r="B984" s="5">
        <v>983</v>
      </c>
      <c r="C984" s="5">
        <f>'PR-RAS'!D991</f>
        <v>0</v>
      </c>
      <c r="D984" s="5">
        <f>'PR-RAS'!E991</f>
        <v>0</v>
      </c>
      <c r="E984" s="5">
        <v>0</v>
      </c>
      <c r="F984" s="5">
        <v>0</v>
      </c>
      <c r="G984" s="6">
        <f t="shared" si="30"/>
        <v>0</v>
      </c>
      <c r="H984" s="6">
        <f t="shared" si="31"/>
        <v>0</v>
      </c>
      <c r="I984" s="14">
        <v>0</v>
      </c>
      <c r="J984" s="7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2.75" customHeight="1" x14ac:dyDescent="0.2">
      <c r="A985" s="13">
        <v>151</v>
      </c>
      <c r="B985" s="5">
        <v>984</v>
      </c>
      <c r="C985" s="5">
        <f>'PR-RAS'!D992</f>
        <v>0</v>
      </c>
      <c r="D985" s="5">
        <f>'PR-RAS'!E992</f>
        <v>0</v>
      </c>
      <c r="E985" s="5">
        <v>0</v>
      </c>
      <c r="F985" s="5">
        <v>0</v>
      </c>
      <c r="G985" s="6">
        <f t="shared" si="30"/>
        <v>0</v>
      </c>
      <c r="H985" s="6">
        <f t="shared" si="31"/>
        <v>0</v>
      </c>
      <c r="I985" s="14">
        <v>0</v>
      </c>
      <c r="J985" s="7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2.75" customHeight="1" x14ac:dyDescent="0.2">
      <c r="A986" s="13">
        <v>151</v>
      </c>
      <c r="B986" s="5">
        <v>985</v>
      </c>
      <c r="C986" s="5">
        <f>'PR-RAS'!D993</f>
        <v>0</v>
      </c>
      <c r="D986" s="5">
        <f>'PR-RAS'!E993</f>
        <v>0</v>
      </c>
      <c r="E986" s="5">
        <v>0</v>
      </c>
      <c r="F986" s="5">
        <v>0</v>
      </c>
      <c r="G986" s="6">
        <f t="shared" si="30"/>
        <v>0</v>
      </c>
      <c r="H986" s="6">
        <f t="shared" si="31"/>
        <v>0</v>
      </c>
      <c r="I986" s="14">
        <v>0</v>
      </c>
      <c r="J986" s="7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2.75" customHeight="1" x14ac:dyDescent="0.2">
      <c r="A987" s="13">
        <v>151</v>
      </c>
      <c r="B987" s="5">
        <v>986</v>
      </c>
      <c r="C987" s="5">
        <f>'PR-RAS'!D994</f>
        <v>0</v>
      </c>
      <c r="D987" s="5">
        <f>'PR-RAS'!E994</f>
        <v>0</v>
      </c>
      <c r="E987" s="5">
        <v>0</v>
      </c>
      <c r="F987" s="5">
        <v>0</v>
      </c>
      <c r="G987" s="6">
        <f t="shared" si="30"/>
        <v>0</v>
      </c>
      <c r="H987" s="6">
        <f t="shared" si="31"/>
        <v>0</v>
      </c>
      <c r="I987" s="14">
        <v>0</v>
      </c>
      <c r="J987" s="7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2.75" customHeight="1" x14ac:dyDescent="0.2">
      <c r="A988" s="13">
        <v>151</v>
      </c>
      <c r="B988" s="5">
        <v>987</v>
      </c>
      <c r="C988" s="5">
        <f>'PR-RAS'!D995</f>
        <v>0</v>
      </c>
      <c r="D988" s="5">
        <f>'PR-RAS'!E995</f>
        <v>0</v>
      </c>
      <c r="E988" s="5">
        <v>0</v>
      </c>
      <c r="F988" s="5">
        <v>0</v>
      </c>
      <c r="G988" s="6">
        <f t="shared" si="30"/>
        <v>0</v>
      </c>
      <c r="H988" s="6">
        <f t="shared" si="31"/>
        <v>0</v>
      </c>
      <c r="I988" s="14">
        <v>0</v>
      </c>
      <c r="J988" s="7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2.75" customHeight="1" x14ac:dyDescent="0.2">
      <c r="A989" s="13">
        <v>151</v>
      </c>
      <c r="B989" s="5">
        <v>988</v>
      </c>
      <c r="C989" s="5">
        <f>'PR-RAS'!D996</f>
        <v>0</v>
      </c>
      <c r="D989" s="5">
        <f>'PR-RAS'!E996</f>
        <v>0</v>
      </c>
      <c r="E989" s="5">
        <v>0</v>
      </c>
      <c r="F989" s="5">
        <v>0</v>
      </c>
      <c r="G989" s="6">
        <f t="shared" si="30"/>
        <v>0</v>
      </c>
      <c r="H989" s="6">
        <f t="shared" si="31"/>
        <v>0</v>
      </c>
      <c r="I989" s="14">
        <v>0</v>
      </c>
      <c r="J989" s="7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2.75" customHeight="1" x14ac:dyDescent="0.2">
      <c r="A990" s="13">
        <v>151</v>
      </c>
      <c r="B990" s="5">
        <v>989</v>
      </c>
      <c r="C990" s="5">
        <f>'PR-RAS'!D997</f>
        <v>0</v>
      </c>
      <c r="D990" s="5">
        <f>'PR-RAS'!E997</f>
        <v>0</v>
      </c>
      <c r="E990" s="5">
        <v>0</v>
      </c>
      <c r="F990" s="5">
        <v>0</v>
      </c>
      <c r="G990" s="6">
        <f t="shared" si="30"/>
        <v>0</v>
      </c>
      <c r="H990" s="6">
        <f t="shared" si="31"/>
        <v>0</v>
      </c>
      <c r="I990" s="14">
        <v>0</v>
      </c>
      <c r="J990" s="7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2.75" customHeight="1" x14ac:dyDescent="0.2">
      <c r="A991" s="13">
        <v>151</v>
      </c>
      <c r="B991" s="5">
        <v>990</v>
      </c>
      <c r="C991" s="5">
        <f>'PR-RAS'!D998</f>
        <v>0</v>
      </c>
      <c r="D991" s="5">
        <f>'PR-RAS'!E998</f>
        <v>0</v>
      </c>
      <c r="E991" s="5">
        <v>0</v>
      </c>
      <c r="F991" s="5">
        <v>0</v>
      </c>
      <c r="G991" s="6">
        <f t="shared" si="30"/>
        <v>0</v>
      </c>
      <c r="H991" s="6">
        <f t="shared" si="31"/>
        <v>0</v>
      </c>
      <c r="I991" s="14">
        <v>0</v>
      </c>
      <c r="J991" s="7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2.75" customHeight="1" x14ac:dyDescent="0.2">
      <c r="A992" s="13">
        <v>151</v>
      </c>
      <c r="B992" s="5">
        <v>991</v>
      </c>
      <c r="C992" s="5">
        <f>'PR-RAS'!D999</f>
        <v>0</v>
      </c>
      <c r="D992" s="5">
        <f>'PR-RAS'!E999</f>
        <v>0</v>
      </c>
      <c r="E992" s="5">
        <v>0</v>
      </c>
      <c r="F992" s="5">
        <v>0</v>
      </c>
      <c r="G992" s="6">
        <f t="shared" si="30"/>
        <v>0</v>
      </c>
      <c r="H992" s="6">
        <f t="shared" si="31"/>
        <v>0</v>
      </c>
      <c r="I992" s="14">
        <v>0</v>
      </c>
      <c r="J992" s="7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2.75" customHeight="1" x14ac:dyDescent="0.2">
      <c r="A993" s="13">
        <v>151</v>
      </c>
      <c r="B993" s="5">
        <v>992</v>
      </c>
      <c r="C993" s="5">
        <f>'PR-RAS'!D1000</f>
        <v>0</v>
      </c>
      <c r="D993" s="5">
        <f>'PR-RAS'!E1000</f>
        <v>0</v>
      </c>
      <c r="E993" s="5">
        <v>0</v>
      </c>
      <c r="F993" s="5">
        <v>0</v>
      </c>
      <c r="G993" s="6">
        <f t="shared" si="30"/>
        <v>0</v>
      </c>
      <c r="H993" s="6">
        <f t="shared" si="31"/>
        <v>0</v>
      </c>
      <c r="I993" s="14">
        <v>0</v>
      </c>
      <c r="J993" s="7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2.75" customHeight="1" x14ac:dyDescent="0.2">
      <c r="A994" s="13">
        <v>151</v>
      </c>
      <c r="B994" s="5">
        <v>993</v>
      </c>
      <c r="C994" s="5">
        <f>'PR-RAS'!D1001</f>
        <v>0</v>
      </c>
      <c r="D994" s="5">
        <f>'PR-RAS'!E1001</f>
        <v>0</v>
      </c>
      <c r="E994" s="5">
        <v>0</v>
      </c>
      <c r="F994" s="5">
        <v>0</v>
      </c>
      <c r="G994" s="6">
        <f t="shared" si="30"/>
        <v>0</v>
      </c>
      <c r="H994" s="6">
        <f t="shared" si="31"/>
        <v>0</v>
      </c>
      <c r="I994" s="14">
        <v>0</v>
      </c>
      <c r="J994" s="7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2.75" customHeight="1" x14ac:dyDescent="0.2">
      <c r="A995" s="13">
        <v>151</v>
      </c>
      <c r="B995" s="5">
        <v>994</v>
      </c>
      <c r="C995" s="5">
        <f>'PR-RAS'!D1002</f>
        <v>0</v>
      </c>
      <c r="D995" s="5">
        <f>'PR-RAS'!E1002</f>
        <v>0</v>
      </c>
      <c r="E995" s="5">
        <v>0</v>
      </c>
      <c r="F995" s="5">
        <v>0</v>
      </c>
      <c r="G995" s="6">
        <f t="shared" si="30"/>
        <v>0</v>
      </c>
      <c r="H995" s="6">
        <f t="shared" si="31"/>
        <v>0</v>
      </c>
      <c r="I995" s="14">
        <v>0</v>
      </c>
      <c r="J995" s="7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2.75" customHeight="1" x14ac:dyDescent="0.2">
      <c r="A996" s="13">
        <v>151</v>
      </c>
      <c r="B996" s="5">
        <v>995</v>
      </c>
      <c r="C996" s="5">
        <f>'PR-RAS'!D1003</f>
        <v>0</v>
      </c>
      <c r="D996" s="5">
        <f>'PR-RAS'!E1003</f>
        <v>0</v>
      </c>
      <c r="E996" s="5">
        <v>0</v>
      </c>
      <c r="F996" s="5">
        <v>0</v>
      </c>
      <c r="G996" s="6">
        <f t="shared" si="30"/>
        <v>0</v>
      </c>
      <c r="H996" s="6">
        <f t="shared" si="31"/>
        <v>0</v>
      </c>
      <c r="I996" s="14">
        <v>0</v>
      </c>
      <c r="J996" s="7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2.75" customHeight="1" x14ac:dyDescent="0.2">
      <c r="A997" s="13">
        <v>151</v>
      </c>
      <c r="B997" s="5">
        <v>996</v>
      </c>
      <c r="C997" s="5">
        <f>'PR-RAS'!D1004</f>
        <v>0</v>
      </c>
      <c r="D997" s="5">
        <f>'PR-RAS'!E1004</f>
        <v>0</v>
      </c>
      <c r="E997" s="5">
        <v>0</v>
      </c>
      <c r="F997" s="5">
        <v>0</v>
      </c>
      <c r="G997" s="6">
        <f t="shared" si="30"/>
        <v>0</v>
      </c>
      <c r="H997" s="6">
        <f t="shared" si="31"/>
        <v>0</v>
      </c>
      <c r="I997" s="14">
        <v>0</v>
      </c>
      <c r="J997" s="7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2.75" customHeight="1" x14ac:dyDescent="0.2">
      <c r="A998" s="13">
        <v>151</v>
      </c>
      <c r="B998" s="5">
        <v>997</v>
      </c>
      <c r="C998" s="5">
        <f>'PR-RAS'!D1005</f>
        <v>0</v>
      </c>
      <c r="D998" s="5">
        <f>'PR-RAS'!E1005</f>
        <v>0</v>
      </c>
      <c r="E998" s="5">
        <v>0</v>
      </c>
      <c r="F998" s="5">
        <v>0</v>
      </c>
      <c r="G998" s="6">
        <f t="shared" si="30"/>
        <v>0</v>
      </c>
      <c r="H998" s="6">
        <f t="shared" si="31"/>
        <v>0</v>
      </c>
      <c r="I998" s="14">
        <v>0</v>
      </c>
      <c r="J998" s="7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2.75" customHeight="1" x14ac:dyDescent="0.2">
      <c r="A999" s="13">
        <v>151</v>
      </c>
      <c r="B999" s="5">
        <v>998</v>
      </c>
      <c r="C999" s="5">
        <f>'PR-RAS'!D1006</f>
        <v>0</v>
      </c>
      <c r="D999" s="5">
        <f>'PR-RAS'!E1006</f>
        <v>0</v>
      </c>
      <c r="E999" s="5">
        <v>0</v>
      </c>
      <c r="F999" s="5">
        <v>0</v>
      </c>
      <c r="G999" s="6">
        <f t="shared" si="30"/>
        <v>0</v>
      </c>
      <c r="H999" s="6">
        <f t="shared" si="31"/>
        <v>0</v>
      </c>
      <c r="I999" s="14">
        <v>0</v>
      </c>
      <c r="J999" s="7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2.75" customHeight="1" x14ac:dyDescent="0.2">
      <c r="A1000" s="13">
        <v>151</v>
      </c>
      <c r="B1000" s="5">
        <v>999</v>
      </c>
      <c r="C1000" s="5">
        <f>'PR-RAS'!D1007</f>
        <v>0</v>
      </c>
      <c r="D1000" s="5">
        <f>'PR-RAS'!E1007</f>
        <v>0</v>
      </c>
      <c r="E1000" s="5">
        <v>0</v>
      </c>
      <c r="F1000" s="5">
        <v>0</v>
      </c>
      <c r="G1000" s="6">
        <f t="shared" si="30"/>
        <v>0</v>
      </c>
      <c r="H1000" s="6">
        <f t="shared" si="31"/>
        <v>0</v>
      </c>
      <c r="I1000" s="14">
        <v>0</v>
      </c>
      <c r="J1000" s="7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2.75" customHeight="1" x14ac:dyDescent="0.2">
      <c r="A1001" s="13">
        <v>151</v>
      </c>
      <c r="B1001" s="5">
        <v>1000</v>
      </c>
      <c r="C1001" s="5">
        <f>'PR-RAS'!D1008</f>
        <v>0</v>
      </c>
      <c r="D1001" s="5">
        <f>'PR-RAS'!E1008</f>
        <v>0</v>
      </c>
      <c r="E1001" s="5">
        <v>0</v>
      </c>
      <c r="F1001" s="5">
        <v>0</v>
      </c>
      <c r="G1001" s="6">
        <f t="shared" si="30"/>
        <v>0</v>
      </c>
      <c r="H1001" s="6">
        <f t="shared" si="31"/>
        <v>0</v>
      </c>
      <c r="I1001" s="14">
        <v>0</v>
      </c>
      <c r="J1001" s="7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12.75" customHeight="1" x14ac:dyDescent="0.2">
      <c r="A1002" s="13">
        <v>151</v>
      </c>
      <c r="B1002" s="5">
        <v>1001</v>
      </c>
      <c r="C1002" s="5">
        <f>'PR-RAS'!D1009</f>
        <v>0</v>
      </c>
      <c r="D1002" s="5">
        <f>'PR-RAS'!E1009</f>
        <v>0</v>
      </c>
      <c r="E1002" s="5">
        <v>0</v>
      </c>
      <c r="F1002" s="5">
        <v>0</v>
      </c>
      <c r="G1002" s="6">
        <f t="shared" si="30"/>
        <v>0</v>
      </c>
      <c r="H1002" s="6">
        <f t="shared" si="31"/>
        <v>0</v>
      </c>
      <c r="I1002" s="14">
        <v>0</v>
      </c>
      <c r="J1002" s="7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ht="12.75" customHeight="1" x14ac:dyDescent="0.2">
      <c r="A1003" s="13">
        <v>151</v>
      </c>
      <c r="B1003" s="5">
        <v>1002</v>
      </c>
      <c r="C1003" s="5">
        <f>'PR-RAS'!D1012</f>
        <v>0</v>
      </c>
      <c r="D1003" s="5">
        <f>'PR-RAS'!E1012</f>
        <v>0</v>
      </c>
      <c r="E1003" s="5">
        <v>0</v>
      </c>
      <c r="F1003" s="5">
        <v>0</v>
      </c>
      <c r="G1003" s="6">
        <f t="shared" si="30"/>
        <v>0</v>
      </c>
      <c r="H1003" s="6">
        <f t="shared" si="31"/>
        <v>0</v>
      </c>
      <c r="I1003" s="14">
        <v>0</v>
      </c>
      <c r="J1003" s="7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ht="12.75" customHeight="1" x14ac:dyDescent="0.2">
      <c r="A1004" s="13">
        <v>151</v>
      </c>
      <c r="B1004" s="5">
        <v>1003</v>
      </c>
      <c r="C1004" s="5">
        <f>'PR-RAS'!D1013</f>
        <v>0</v>
      </c>
      <c r="D1004" s="5">
        <f>'PR-RAS'!E1013</f>
        <v>0</v>
      </c>
      <c r="E1004" s="5">
        <v>0</v>
      </c>
      <c r="F1004" s="5">
        <v>0</v>
      </c>
      <c r="G1004" s="6">
        <f t="shared" si="30"/>
        <v>0</v>
      </c>
      <c r="H1004" s="6">
        <f t="shared" si="31"/>
        <v>0</v>
      </c>
      <c r="I1004" s="14">
        <v>0</v>
      </c>
      <c r="J1004" s="7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1:26" ht="12.75" customHeight="1" x14ac:dyDescent="0.2">
      <c r="A1005" s="13">
        <v>151</v>
      </c>
      <c r="B1005" s="5">
        <v>1004</v>
      </c>
      <c r="C1005" s="5">
        <f>'PR-RAS'!D1014</f>
        <v>0</v>
      </c>
      <c r="D1005" s="5">
        <f>'PR-RAS'!E1014</f>
        <v>0</v>
      </c>
      <c r="E1005" s="5">
        <v>0</v>
      </c>
      <c r="F1005" s="5">
        <v>0</v>
      </c>
      <c r="G1005" s="6">
        <f t="shared" si="30"/>
        <v>0</v>
      </c>
      <c r="H1005" s="6">
        <f t="shared" si="31"/>
        <v>0</v>
      </c>
      <c r="I1005" s="14">
        <v>0</v>
      </c>
      <c r="J1005" s="7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ht="12.75" customHeight="1" x14ac:dyDescent="0.2">
      <c r="A1006" s="13">
        <v>151</v>
      </c>
      <c r="B1006" s="5">
        <v>1005</v>
      </c>
      <c r="C1006" s="5">
        <f>'PR-RAS'!D1015</f>
        <v>0</v>
      </c>
      <c r="D1006" s="5">
        <f>'PR-RAS'!E1015</f>
        <v>0</v>
      </c>
      <c r="E1006" s="5">
        <v>0</v>
      </c>
      <c r="F1006" s="5">
        <v>0</v>
      </c>
      <c r="G1006" s="6">
        <f t="shared" si="30"/>
        <v>0</v>
      </c>
      <c r="H1006" s="6">
        <f t="shared" si="31"/>
        <v>0</v>
      </c>
      <c r="I1006" s="14">
        <v>0</v>
      </c>
      <c r="J1006" s="7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:26" ht="12.75" customHeight="1" x14ac:dyDescent="0.2">
      <c r="A1007" s="13">
        <v>151</v>
      </c>
      <c r="B1007" s="5">
        <v>1006</v>
      </c>
      <c r="C1007" s="5">
        <f>'PR-RAS'!D1016</f>
        <v>0</v>
      </c>
      <c r="D1007" s="5">
        <f>'PR-RAS'!E1016</f>
        <v>0</v>
      </c>
      <c r="E1007" s="5">
        <v>0</v>
      </c>
      <c r="F1007" s="5">
        <v>0</v>
      </c>
      <c r="G1007" s="6">
        <f t="shared" si="30"/>
        <v>0</v>
      </c>
      <c r="H1007" s="6">
        <f t="shared" si="31"/>
        <v>0</v>
      </c>
      <c r="I1007" s="14">
        <v>0</v>
      </c>
      <c r="J1007" s="7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spans="1:26" ht="12.75" customHeight="1" x14ac:dyDescent="0.2">
      <c r="A1008" s="13">
        <v>151</v>
      </c>
      <c r="B1008" s="5">
        <v>1007</v>
      </c>
      <c r="C1008" s="5">
        <f>'PR-RAS'!D1017</f>
        <v>0</v>
      </c>
      <c r="D1008" s="5">
        <f>'PR-RAS'!E1017</f>
        <v>0</v>
      </c>
      <c r="E1008" s="5">
        <v>0</v>
      </c>
      <c r="F1008" s="5">
        <v>0</v>
      </c>
      <c r="G1008" s="6">
        <f t="shared" si="30"/>
        <v>0</v>
      </c>
      <c r="H1008" s="6">
        <f t="shared" si="31"/>
        <v>0</v>
      </c>
      <c r="I1008" s="14">
        <v>0</v>
      </c>
      <c r="J1008" s="7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ht="12.75" customHeight="1" x14ac:dyDescent="0.2">
      <c r="A1009" s="13">
        <v>151</v>
      </c>
      <c r="B1009" s="5">
        <v>1008</v>
      </c>
      <c r="C1009" s="5">
        <f>'PR-RAS'!D1018</f>
        <v>0</v>
      </c>
      <c r="D1009" s="5">
        <f>'PR-RAS'!E1018</f>
        <v>0</v>
      </c>
      <c r="E1009" s="5">
        <v>0</v>
      </c>
      <c r="F1009" s="5">
        <v>0</v>
      </c>
      <c r="G1009" s="6">
        <f t="shared" si="30"/>
        <v>0</v>
      </c>
      <c r="H1009" s="6">
        <f t="shared" si="31"/>
        <v>0</v>
      </c>
      <c r="I1009" s="14">
        <v>0</v>
      </c>
      <c r="J1009" s="7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1:26" ht="12.75" customHeight="1" x14ac:dyDescent="0.2">
      <c r="A1010" s="25">
        <v>151</v>
      </c>
      <c r="B1010" s="26">
        <v>1009</v>
      </c>
      <c r="C1010" s="26">
        <f>'PR-RAS'!D1019</f>
        <v>0</v>
      </c>
      <c r="D1010" s="26">
        <f>'PR-RAS'!E1019</f>
        <v>0</v>
      </c>
      <c r="E1010" s="26">
        <v>0</v>
      </c>
      <c r="F1010" s="26">
        <v>0</v>
      </c>
      <c r="G1010" s="27">
        <f t="shared" si="30"/>
        <v>0</v>
      </c>
      <c r="H1010" s="27">
        <f t="shared" si="31"/>
        <v>0</v>
      </c>
      <c r="I1010" s="28">
        <v>0</v>
      </c>
      <c r="J1010" s="7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 spans="1:26" ht="12.75" customHeight="1" x14ac:dyDescent="0.2">
      <c r="A1011" s="9">
        <v>152</v>
      </c>
      <c r="B1011" s="10">
        <v>1</v>
      </c>
      <c r="C1011" s="10">
        <f>BILANCA!D6</f>
        <v>0</v>
      </c>
      <c r="D1011" s="10">
        <f>BILANCA!E6</f>
        <v>0</v>
      </c>
      <c r="E1011" s="10">
        <v>0</v>
      </c>
      <c r="F1011" s="10">
        <v>0</v>
      </c>
      <c r="G1011" s="11">
        <f t="shared" ref="G1011:G1074" si="32">B1011/1000*C1011+B1011/500*D1011</f>
        <v>0</v>
      </c>
      <c r="H1011" s="11">
        <f t="shared" si="31"/>
        <v>0</v>
      </c>
      <c r="I1011" s="12"/>
      <c r="J1011" s="7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ht="12.75" customHeight="1" x14ac:dyDescent="0.2">
      <c r="A1012" s="13">
        <v>152</v>
      </c>
      <c r="B1012" s="5">
        <v>2</v>
      </c>
      <c r="C1012" s="5">
        <f>BILANCA!D7</f>
        <v>0</v>
      </c>
      <c r="D1012" s="5">
        <f>BILANCA!E7</f>
        <v>0</v>
      </c>
      <c r="E1012" s="5">
        <v>0</v>
      </c>
      <c r="F1012" s="5">
        <v>0</v>
      </c>
      <c r="G1012" s="6">
        <f t="shared" si="32"/>
        <v>0</v>
      </c>
      <c r="H1012" s="6">
        <f t="shared" si="31"/>
        <v>0</v>
      </c>
      <c r="I1012" s="14"/>
      <c r="J1012" s="7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1:26" ht="12.75" customHeight="1" x14ac:dyDescent="0.2">
      <c r="A1013" s="13">
        <v>152</v>
      </c>
      <c r="B1013" s="5">
        <v>3</v>
      </c>
      <c r="C1013" s="5">
        <f>BILANCA!D8</f>
        <v>0</v>
      </c>
      <c r="D1013" s="5">
        <f>BILANCA!E8</f>
        <v>0</v>
      </c>
      <c r="E1013" s="5">
        <v>0</v>
      </c>
      <c r="F1013" s="5">
        <v>0</v>
      </c>
      <c r="G1013" s="6">
        <f t="shared" si="32"/>
        <v>0</v>
      </c>
      <c r="H1013" s="6">
        <f t="shared" si="31"/>
        <v>0</v>
      </c>
      <c r="I1013" s="14"/>
      <c r="J1013" s="7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 spans="1:26" ht="12.75" customHeight="1" x14ac:dyDescent="0.2">
      <c r="A1014" s="13">
        <v>152</v>
      </c>
      <c r="B1014" s="5">
        <v>4</v>
      </c>
      <c r="C1014" s="5">
        <f>BILANCA!D9</f>
        <v>0</v>
      </c>
      <c r="D1014" s="5">
        <f>BILANCA!E9</f>
        <v>0</v>
      </c>
      <c r="E1014" s="5">
        <v>0</v>
      </c>
      <c r="F1014" s="5">
        <v>0</v>
      </c>
      <c r="G1014" s="6">
        <f t="shared" si="32"/>
        <v>0</v>
      </c>
      <c r="H1014" s="6">
        <f t="shared" si="31"/>
        <v>0</v>
      </c>
      <c r="I1014" s="14"/>
      <c r="J1014" s="7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ht="12.75" customHeight="1" x14ac:dyDescent="0.2">
      <c r="A1015" s="13">
        <v>152</v>
      </c>
      <c r="B1015" s="5">
        <v>5</v>
      </c>
      <c r="C1015" s="5">
        <f>BILANCA!D10</f>
        <v>0</v>
      </c>
      <c r="D1015" s="5">
        <f>BILANCA!E10</f>
        <v>0</v>
      </c>
      <c r="E1015" s="5">
        <v>0</v>
      </c>
      <c r="F1015" s="5">
        <v>0</v>
      </c>
      <c r="G1015" s="6">
        <f t="shared" si="32"/>
        <v>0</v>
      </c>
      <c r="H1015" s="6">
        <f t="shared" si="31"/>
        <v>0</v>
      </c>
      <c r="I1015" s="14"/>
      <c r="J1015" s="7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1:26" ht="12.75" customHeight="1" x14ac:dyDescent="0.2">
      <c r="A1016" s="13">
        <v>152</v>
      </c>
      <c r="B1016" s="5">
        <v>6</v>
      </c>
      <c r="C1016" s="5">
        <f>BILANCA!D11</f>
        <v>0</v>
      </c>
      <c r="D1016" s="5">
        <f>BILANCA!E11</f>
        <v>0</v>
      </c>
      <c r="E1016" s="5">
        <v>0</v>
      </c>
      <c r="F1016" s="5">
        <v>0</v>
      </c>
      <c r="G1016" s="6">
        <f t="shared" si="32"/>
        <v>0</v>
      </c>
      <c r="H1016" s="6">
        <f t="shared" si="31"/>
        <v>0</v>
      </c>
      <c r="I1016" s="14"/>
      <c r="J1016" s="7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 spans="1:26" ht="12.75" customHeight="1" x14ac:dyDescent="0.2">
      <c r="A1017" s="13">
        <v>152</v>
      </c>
      <c r="B1017" s="5">
        <v>7</v>
      </c>
      <c r="C1017" s="5">
        <f>BILANCA!D12</f>
        <v>0</v>
      </c>
      <c r="D1017" s="5">
        <f>BILANCA!E12</f>
        <v>0</v>
      </c>
      <c r="E1017" s="5">
        <v>0</v>
      </c>
      <c r="F1017" s="5">
        <v>0</v>
      </c>
      <c r="G1017" s="6">
        <f t="shared" si="32"/>
        <v>0</v>
      </c>
      <c r="H1017" s="6">
        <f t="shared" si="31"/>
        <v>0</v>
      </c>
      <c r="I1017" s="14"/>
      <c r="J1017" s="7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ht="12.75" customHeight="1" x14ac:dyDescent="0.2">
      <c r="A1018" s="13">
        <v>152</v>
      </c>
      <c r="B1018" s="5">
        <v>8</v>
      </c>
      <c r="C1018" s="5">
        <f>BILANCA!D13</f>
        <v>0</v>
      </c>
      <c r="D1018" s="5">
        <f>BILANCA!E13</f>
        <v>0</v>
      </c>
      <c r="E1018" s="5">
        <v>0</v>
      </c>
      <c r="F1018" s="5">
        <v>0</v>
      </c>
      <c r="G1018" s="6">
        <f t="shared" si="32"/>
        <v>0</v>
      </c>
      <c r="H1018" s="6">
        <f t="shared" si="31"/>
        <v>0</v>
      </c>
      <c r="I1018" s="14"/>
      <c r="J1018" s="7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1:26" ht="12.75" customHeight="1" x14ac:dyDescent="0.2">
      <c r="A1019" s="13">
        <v>152</v>
      </c>
      <c r="B1019" s="5">
        <v>9</v>
      </c>
      <c r="C1019" s="5">
        <f>BILANCA!D14</f>
        <v>0</v>
      </c>
      <c r="D1019" s="5">
        <f>BILANCA!E14</f>
        <v>0</v>
      </c>
      <c r="E1019" s="5">
        <v>0</v>
      </c>
      <c r="F1019" s="5">
        <v>0</v>
      </c>
      <c r="G1019" s="6">
        <f t="shared" si="32"/>
        <v>0</v>
      </c>
      <c r="H1019" s="6">
        <f t="shared" si="31"/>
        <v>0</v>
      </c>
      <c r="I1019" s="14"/>
      <c r="J1019" s="7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</row>
    <row r="1020" spans="1:26" ht="12.75" customHeight="1" x14ac:dyDescent="0.2">
      <c r="A1020" s="13">
        <v>152</v>
      </c>
      <c r="B1020" s="5">
        <v>10</v>
      </c>
      <c r="C1020" s="5">
        <f>BILANCA!D15</f>
        <v>0</v>
      </c>
      <c r="D1020" s="5">
        <f>BILANCA!E15</f>
        <v>0</v>
      </c>
      <c r="E1020" s="5">
        <v>0</v>
      </c>
      <c r="F1020" s="5">
        <v>0</v>
      </c>
      <c r="G1020" s="6">
        <f t="shared" si="32"/>
        <v>0</v>
      </c>
      <c r="H1020" s="6">
        <f t="shared" si="31"/>
        <v>0</v>
      </c>
      <c r="I1020" s="14"/>
      <c r="J1020" s="7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ht="12.75" customHeight="1" x14ac:dyDescent="0.2">
      <c r="A1021" s="13">
        <v>152</v>
      </c>
      <c r="B1021" s="5">
        <v>11</v>
      </c>
      <c r="C1021" s="5">
        <f>BILANCA!D16</f>
        <v>0</v>
      </c>
      <c r="D1021" s="5">
        <f>BILANCA!E16</f>
        <v>0</v>
      </c>
      <c r="E1021" s="5">
        <v>0</v>
      </c>
      <c r="F1021" s="5">
        <v>0</v>
      </c>
      <c r="G1021" s="6">
        <f t="shared" si="32"/>
        <v>0</v>
      </c>
      <c r="H1021" s="6">
        <f t="shared" si="31"/>
        <v>0</v>
      </c>
      <c r="I1021" s="14"/>
      <c r="J1021" s="7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1:26" ht="12.75" customHeight="1" x14ac:dyDescent="0.2">
      <c r="A1022" s="13">
        <v>152</v>
      </c>
      <c r="B1022" s="5">
        <v>12</v>
      </c>
      <c r="C1022" s="5">
        <f>BILANCA!D17</f>
        <v>0</v>
      </c>
      <c r="D1022" s="5">
        <f>BILANCA!E17</f>
        <v>0</v>
      </c>
      <c r="E1022" s="5">
        <v>0</v>
      </c>
      <c r="F1022" s="5">
        <v>0</v>
      </c>
      <c r="G1022" s="6">
        <f t="shared" si="32"/>
        <v>0</v>
      </c>
      <c r="H1022" s="6">
        <f t="shared" si="31"/>
        <v>0</v>
      </c>
      <c r="I1022" s="14"/>
      <c r="J1022" s="7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1:26" ht="12.75" customHeight="1" x14ac:dyDescent="0.2">
      <c r="A1023" s="13">
        <v>152</v>
      </c>
      <c r="B1023" s="5">
        <v>13</v>
      </c>
      <c r="C1023" s="5">
        <f>BILANCA!D18</f>
        <v>0</v>
      </c>
      <c r="D1023" s="5">
        <f>BILANCA!E18</f>
        <v>0</v>
      </c>
      <c r="E1023" s="5">
        <v>0</v>
      </c>
      <c r="F1023" s="5">
        <v>0</v>
      </c>
      <c r="G1023" s="6">
        <f t="shared" si="32"/>
        <v>0</v>
      </c>
      <c r="H1023" s="6">
        <f t="shared" si="31"/>
        <v>0</v>
      </c>
      <c r="I1023" s="14"/>
      <c r="J1023" s="7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ht="12.75" customHeight="1" x14ac:dyDescent="0.2">
      <c r="A1024" s="13">
        <v>152</v>
      </c>
      <c r="B1024" s="5">
        <v>14</v>
      </c>
      <c r="C1024" s="5">
        <f>BILANCA!D19</f>
        <v>0</v>
      </c>
      <c r="D1024" s="5">
        <f>BILANCA!E19</f>
        <v>0</v>
      </c>
      <c r="E1024" s="5">
        <v>0</v>
      </c>
      <c r="F1024" s="5">
        <v>0</v>
      </c>
      <c r="G1024" s="6">
        <f t="shared" si="32"/>
        <v>0</v>
      </c>
      <c r="H1024" s="6">
        <f t="shared" si="31"/>
        <v>0</v>
      </c>
      <c r="I1024" s="14"/>
      <c r="J1024" s="7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1:26" ht="12.75" customHeight="1" x14ac:dyDescent="0.2">
      <c r="A1025" s="13">
        <v>152</v>
      </c>
      <c r="B1025" s="5">
        <v>15</v>
      </c>
      <c r="C1025" s="5">
        <f>BILANCA!D20</f>
        <v>0</v>
      </c>
      <c r="D1025" s="5">
        <f>BILANCA!E20</f>
        <v>0</v>
      </c>
      <c r="E1025" s="5">
        <v>0</v>
      </c>
      <c r="F1025" s="5">
        <v>0</v>
      </c>
      <c r="G1025" s="6">
        <f t="shared" si="32"/>
        <v>0</v>
      </c>
      <c r="H1025" s="6">
        <f t="shared" si="31"/>
        <v>0</v>
      </c>
      <c r="I1025" s="14"/>
      <c r="J1025" s="7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1:26" ht="12.75" customHeight="1" x14ac:dyDescent="0.2">
      <c r="A1026" s="13">
        <v>152</v>
      </c>
      <c r="B1026" s="5">
        <v>16</v>
      </c>
      <c r="C1026" s="5">
        <f>BILANCA!D21</f>
        <v>0</v>
      </c>
      <c r="D1026" s="5">
        <f>BILANCA!E21</f>
        <v>0</v>
      </c>
      <c r="E1026" s="5">
        <v>0</v>
      </c>
      <c r="F1026" s="5">
        <v>0</v>
      </c>
      <c r="G1026" s="6">
        <f t="shared" si="32"/>
        <v>0</v>
      </c>
      <c r="H1026" s="6">
        <f t="shared" ref="H1026:H1089" si="33">ABS(C1026-ROUND(C1026,0))+ABS(D1026-ROUND(D1026,0))</f>
        <v>0</v>
      </c>
      <c r="I1026" s="14"/>
      <c r="J1026" s="7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ht="12.75" customHeight="1" x14ac:dyDescent="0.2">
      <c r="A1027" s="13">
        <v>152</v>
      </c>
      <c r="B1027" s="5">
        <v>17</v>
      </c>
      <c r="C1027" s="5">
        <f>BILANCA!D22</f>
        <v>0</v>
      </c>
      <c r="D1027" s="5">
        <f>BILANCA!E22</f>
        <v>0</v>
      </c>
      <c r="E1027" s="5">
        <v>0</v>
      </c>
      <c r="F1027" s="5">
        <v>0</v>
      </c>
      <c r="G1027" s="6">
        <f t="shared" si="32"/>
        <v>0</v>
      </c>
      <c r="H1027" s="6">
        <f t="shared" si="33"/>
        <v>0</v>
      </c>
      <c r="I1027" s="14"/>
      <c r="J1027" s="7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1:26" ht="12.75" customHeight="1" x14ac:dyDescent="0.2">
      <c r="A1028" s="13">
        <v>152</v>
      </c>
      <c r="B1028" s="5">
        <v>18</v>
      </c>
      <c r="C1028" s="5">
        <f>BILANCA!D23</f>
        <v>0</v>
      </c>
      <c r="D1028" s="5">
        <f>BILANCA!E23</f>
        <v>0</v>
      </c>
      <c r="E1028" s="5">
        <v>0</v>
      </c>
      <c r="F1028" s="5">
        <v>0</v>
      </c>
      <c r="G1028" s="6">
        <f t="shared" si="32"/>
        <v>0</v>
      </c>
      <c r="H1028" s="6">
        <f t="shared" si="33"/>
        <v>0</v>
      </c>
      <c r="I1028" s="14"/>
      <c r="J1028" s="7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1:26" ht="12.75" customHeight="1" x14ac:dyDescent="0.2">
      <c r="A1029" s="13">
        <v>152</v>
      </c>
      <c r="B1029" s="5">
        <v>19</v>
      </c>
      <c r="C1029" s="5">
        <f>BILANCA!D24</f>
        <v>0</v>
      </c>
      <c r="D1029" s="5">
        <f>BILANCA!E24</f>
        <v>0</v>
      </c>
      <c r="E1029" s="5">
        <v>0</v>
      </c>
      <c r="F1029" s="5">
        <v>0</v>
      </c>
      <c r="G1029" s="6">
        <f t="shared" si="32"/>
        <v>0</v>
      </c>
      <c r="H1029" s="6">
        <f t="shared" si="33"/>
        <v>0</v>
      </c>
      <c r="I1029" s="14"/>
      <c r="J1029" s="7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ht="12.75" customHeight="1" x14ac:dyDescent="0.2">
      <c r="A1030" s="13">
        <v>152</v>
      </c>
      <c r="B1030" s="5">
        <v>20</v>
      </c>
      <c r="C1030" s="5">
        <f>BILANCA!D25</f>
        <v>0</v>
      </c>
      <c r="D1030" s="5">
        <f>BILANCA!E25</f>
        <v>0</v>
      </c>
      <c r="E1030" s="5">
        <v>0</v>
      </c>
      <c r="F1030" s="5">
        <v>0</v>
      </c>
      <c r="G1030" s="6">
        <f t="shared" si="32"/>
        <v>0</v>
      </c>
      <c r="H1030" s="6">
        <f t="shared" si="33"/>
        <v>0</v>
      </c>
      <c r="I1030" s="14"/>
      <c r="J1030" s="7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1:26" ht="12.75" customHeight="1" x14ac:dyDescent="0.2">
      <c r="A1031" s="13">
        <v>152</v>
      </c>
      <c r="B1031" s="5">
        <v>21</v>
      </c>
      <c r="C1031" s="5">
        <f>BILANCA!D26</f>
        <v>0</v>
      </c>
      <c r="D1031" s="5">
        <f>BILANCA!E26</f>
        <v>0</v>
      </c>
      <c r="E1031" s="5">
        <v>0</v>
      </c>
      <c r="F1031" s="5">
        <v>0</v>
      </c>
      <c r="G1031" s="6">
        <f t="shared" si="32"/>
        <v>0</v>
      </c>
      <c r="H1031" s="6">
        <f t="shared" si="33"/>
        <v>0</v>
      </c>
      <c r="I1031" s="14"/>
      <c r="J1031" s="7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1:26" ht="12.75" customHeight="1" x14ac:dyDescent="0.2">
      <c r="A1032" s="13">
        <v>152</v>
      </c>
      <c r="B1032" s="5">
        <v>22</v>
      </c>
      <c r="C1032" s="5">
        <f>BILANCA!D27</f>
        <v>0</v>
      </c>
      <c r="D1032" s="5">
        <f>BILANCA!E27</f>
        <v>0</v>
      </c>
      <c r="E1032" s="5">
        <v>0</v>
      </c>
      <c r="F1032" s="5">
        <v>0</v>
      </c>
      <c r="G1032" s="6">
        <f t="shared" si="32"/>
        <v>0</v>
      </c>
      <c r="H1032" s="6">
        <f t="shared" si="33"/>
        <v>0</v>
      </c>
      <c r="I1032" s="14"/>
      <c r="J1032" s="7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ht="12.75" customHeight="1" x14ac:dyDescent="0.2">
      <c r="A1033" s="13">
        <v>152</v>
      </c>
      <c r="B1033" s="5">
        <v>23</v>
      </c>
      <c r="C1033" s="5">
        <f>BILANCA!D28</f>
        <v>0</v>
      </c>
      <c r="D1033" s="5">
        <f>BILANCA!E28</f>
        <v>0</v>
      </c>
      <c r="E1033" s="5">
        <v>0</v>
      </c>
      <c r="F1033" s="5">
        <v>0</v>
      </c>
      <c r="G1033" s="6">
        <f t="shared" si="32"/>
        <v>0</v>
      </c>
      <c r="H1033" s="6">
        <f t="shared" si="33"/>
        <v>0</v>
      </c>
      <c r="I1033" s="14"/>
      <c r="J1033" s="7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1:26" ht="12.75" customHeight="1" x14ac:dyDescent="0.2">
      <c r="A1034" s="13">
        <v>152</v>
      </c>
      <c r="B1034" s="5">
        <v>24</v>
      </c>
      <c r="C1034" s="5">
        <f>BILANCA!D29</f>
        <v>0</v>
      </c>
      <c r="D1034" s="5">
        <f>BILANCA!E29</f>
        <v>0</v>
      </c>
      <c r="E1034" s="5">
        <v>0</v>
      </c>
      <c r="F1034" s="5">
        <v>0</v>
      </c>
      <c r="G1034" s="6">
        <f t="shared" si="32"/>
        <v>0</v>
      </c>
      <c r="H1034" s="6">
        <f t="shared" si="33"/>
        <v>0</v>
      </c>
      <c r="I1034" s="14"/>
      <c r="J1034" s="7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1:26" ht="12.75" customHeight="1" x14ac:dyDescent="0.2">
      <c r="A1035" s="13">
        <v>152</v>
      </c>
      <c r="B1035" s="5">
        <v>25</v>
      </c>
      <c r="C1035" s="5">
        <f>BILANCA!D30</f>
        <v>0</v>
      </c>
      <c r="D1035" s="5">
        <f>BILANCA!E30</f>
        <v>0</v>
      </c>
      <c r="E1035" s="5">
        <v>0</v>
      </c>
      <c r="F1035" s="5">
        <v>0</v>
      </c>
      <c r="G1035" s="6">
        <f t="shared" si="32"/>
        <v>0</v>
      </c>
      <c r="H1035" s="6">
        <f t="shared" si="33"/>
        <v>0</v>
      </c>
      <c r="I1035" s="14"/>
      <c r="J1035" s="7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ht="12.75" customHeight="1" x14ac:dyDescent="0.2">
      <c r="A1036" s="13">
        <v>152</v>
      </c>
      <c r="B1036" s="5">
        <v>26</v>
      </c>
      <c r="C1036" s="5">
        <f>BILANCA!D31</f>
        <v>0</v>
      </c>
      <c r="D1036" s="5">
        <f>BILANCA!E31</f>
        <v>0</v>
      </c>
      <c r="E1036" s="5">
        <v>0</v>
      </c>
      <c r="F1036" s="5">
        <v>0</v>
      </c>
      <c r="G1036" s="6">
        <f t="shared" si="32"/>
        <v>0</v>
      </c>
      <c r="H1036" s="6">
        <f t="shared" si="33"/>
        <v>0</v>
      </c>
      <c r="I1036" s="14"/>
      <c r="J1036" s="7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1:26" ht="12.75" customHeight="1" x14ac:dyDescent="0.2">
      <c r="A1037" s="13">
        <v>152</v>
      </c>
      <c r="B1037" s="5">
        <v>27</v>
      </c>
      <c r="C1037" s="5">
        <f>BILANCA!D32</f>
        <v>0</v>
      </c>
      <c r="D1037" s="5">
        <f>BILANCA!E32</f>
        <v>0</v>
      </c>
      <c r="E1037" s="5">
        <v>0</v>
      </c>
      <c r="F1037" s="5">
        <v>0</v>
      </c>
      <c r="G1037" s="6">
        <f t="shared" si="32"/>
        <v>0</v>
      </c>
      <c r="H1037" s="6">
        <f t="shared" si="33"/>
        <v>0</v>
      </c>
      <c r="I1037" s="14"/>
      <c r="J1037" s="7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1:26" ht="12.75" customHeight="1" x14ac:dyDescent="0.2">
      <c r="A1038" s="13">
        <v>152</v>
      </c>
      <c r="B1038" s="5">
        <v>28</v>
      </c>
      <c r="C1038" s="5">
        <f>BILANCA!D33</f>
        <v>0</v>
      </c>
      <c r="D1038" s="5">
        <f>BILANCA!E33</f>
        <v>0</v>
      </c>
      <c r="E1038" s="5">
        <v>0</v>
      </c>
      <c r="F1038" s="5">
        <v>0</v>
      </c>
      <c r="G1038" s="6">
        <f t="shared" si="32"/>
        <v>0</v>
      </c>
      <c r="H1038" s="6">
        <f t="shared" si="33"/>
        <v>0</v>
      </c>
      <c r="I1038" s="14"/>
      <c r="J1038" s="7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ht="12.75" customHeight="1" x14ac:dyDescent="0.2">
      <c r="A1039" s="13">
        <v>152</v>
      </c>
      <c r="B1039" s="5">
        <v>29</v>
      </c>
      <c r="C1039" s="5">
        <f>BILANCA!D34</f>
        <v>0</v>
      </c>
      <c r="D1039" s="5">
        <f>BILANCA!E34</f>
        <v>0</v>
      </c>
      <c r="E1039" s="5">
        <v>0</v>
      </c>
      <c r="F1039" s="5">
        <v>0</v>
      </c>
      <c r="G1039" s="6">
        <f t="shared" si="32"/>
        <v>0</v>
      </c>
      <c r="H1039" s="6">
        <f t="shared" si="33"/>
        <v>0</v>
      </c>
      <c r="I1039" s="14"/>
      <c r="J1039" s="7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1:26" ht="12.75" customHeight="1" x14ac:dyDescent="0.2">
      <c r="A1040" s="13">
        <v>152</v>
      </c>
      <c r="B1040" s="5">
        <v>30</v>
      </c>
      <c r="C1040" s="5">
        <f>BILANCA!D35</f>
        <v>0</v>
      </c>
      <c r="D1040" s="5">
        <f>BILANCA!E35</f>
        <v>0</v>
      </c>
      <c r="E1040" s="5">
        <v>0</v>
      </c>
      <c r="F1040" s="5">
        <v>0</v>
      </c>
      <c r="G1040" s="6">
        <f t="shared" si="32"/>
        <v>0</v>
      </c>
      <c r="H1040" s="6">
        <f t="shared" si="33"/>
        <v>0</v>
      </c>
      <c r="I1040" s="14"/>
      <c r="J1040" s="7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1:26" ht="12.75" customHeight="1" x14ac:dyDescent="0.2">
      <c r="A1041" s="13">
        <v>152</v>
      </c>
      <c r="B1041" s="5">
        <v>31</v>
      </c>
      <c r="C1041" s="5">
        <f>BILANCA!D36</f>
        <v>0</v>
      </c>
      <c r="D1041" s="5">
        <f>BILANCA!E36</f>
        <v>0</v>
      </c>
      <c r="E1041" s="5">
        <v>0</v>
      </c>
      <c r="F1041" s="5">
        <v>0</v>
      </c>
      <c r="G1041" s="6">
        <f t="shared" si="32"/>
        <v>0</v>
      </c>
      <c r="H1041" s="6">
        <f t="shared" si="33"/>
        <v>0</v>
      </c>
      <c r="I1041" s="14"/>
      <c r="J1041" s="7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ht="12.75" customHeight="1" x14ac:dyDescent="0.2">
      <c r="A1042" s="13">
        <v>152</v>
      </c>
      <c r="B1042" s="5">
        <v>32</v>
      </c>
      <c r="C1042" s="5">
        <f>BILANCA!D37</f>
        <v>0</v>
      </c>
      <c r="D1042" s="5">
        <f>BILANCA!E37</f>
        <v>0</v>
      </c>
      <c r="E1042" s="5">
        <v>0</v>
      </c>
      <c r="F1042" s="5">
        <v>0</v>
      </c>
      <c r="G1042" s="6">
        <f t="shared" si="32"/>
        <v>0</v>
      </c>
      <c r="H1042" s="6">
        <f t="shared" si="33"/>
        <v>0</v>
      </c>
      <c r="I1042" s="14"/>
      <c r="J1042" s="7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1:26" ht="12.75" customHeight="1" x14ac:dyDescent="0.2">
      <c r="A1043" s="13">
        <v>152</v>
      </c>
      <c r="B1043" s="5">
        <v>33</v>
      </c>
      <c r="C1043" s="5">
        <f>BILANCA!D38</f>
        <v>0</v>
      </c>
      <c r="D1043" s="5">
        <f>BILANCA!E38</f>
        <v>0</v>
      </c>
      <c r="E1043" s="5">
        <v>0</v>
      </c>
      <c r="F1043" s="5">
        <v>0</v>
      </c>
      <c r="G1043" s="6">
        <f t="shared" si="32"/>
        <v>0</v>
      </c>
      <c r="H1043" s="6">
        <f t="shared" si="33"/>
        <v>0</v>
      </c>
      <c r="I1043" s="14"/>
      <c r="J1043" s="7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1:26" ht="12.75" customHeight="1" x14ac:dyDescent="0.2">
      <c r="A1044" s="13">
        <v>152</v>
      </c>
      <c r="B1044" s="5">
        <v>34</v>
      </c>
      <c r="C1044" s="5">
        <f>BILANCA!D39</f>
        <v>0</v>
      </c>
      <c r="D1044" s="5">
        <f>BILANCA!E39</f>
        <v>0</v>
      </c>
      <c r="E1044" s="5">
        <v>0</v>
      </c>
      <c r="F1044" s="5">
        <v>0</v>
      </c>
      <c r="G1044" s="6">
        <f t="shared" si="32"/>
        <v>0</v>
      </c>
      <c r="H1044" s="6">
        <f t="shared" si="33"/>
        <v>0</v>
      </c>
      <c r="I1044" s="14"/>
      <c r="J1044" s="7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ht="12.75" customHeight="1" x14ac:dyDescent="0.2">
      <c r="A1045" s="13">
        <v>152</v>
      </c>
      <c r="B1045" s="5">
        <v>35</v>
      </c>
      <c r="C1045" s="5">
        <f>BILANCA!D40</f>
        <v>0</v>
      </c>
      <c r="D1045" s="5">
        <f>BILANCA!E40</f>
        <v>0</v>
      </c>
      <c r="E1045" s="5">
        <v>0</v>
      </c>
      <c r="F1045" s="5">
        <v>0</v>
      </c>
      <c r="G1045" s="6">
        <f t="shared" si="32"/>
        <v>0</v>
      </c>
      <c r="H1045" s="6">
        <f t="shared" si="33"/>
        <v>0</v>
      </c>
      <c r="I1045" s="14"/>
      <c r="J1045" s="7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1:26" ht="12.75" customHeight="1" x14ac:dyDescent="0.2">
      <c r="A1046" s="13">
        <v>152</v>
      </c>
      <c r="B1046" s="5">
        <v>36</v>
      </c>
      <c r="C1046" s="5">
        <f>BILANCA!D41</f>
        <v>0</v>
      </c>
      <c r="D1046" s="5">
        <f>BILANCA!E41</f>
        <v>0</v>
      </c>
      <c r="E1046" s="5">
        <v>0</v>
      </c>
      <c r="F1046" s="5">
        <v>0</v>
      </c>
      <c r="G1046" s="6">
        <f t="shared" si="32"/>
        <v>0</v>
      </c>
      <c r="H1046" s="6">
        <f t="shared" si="33"/>
        <v>0</v>
      </c>
      <c r="I1046" s="14"/>
      <c r="J1046" s="7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1:26" ht="12.75" customHeight="1" x14ac:dyDescent="0.2">
      <c r="A1047" s="13">
        <v>152</v>
      </c>
      <c r="B1047" s="5">
        <v>37</v>
      </c>
      <c r="C1047" s="5">
        <f>BILANCA!D42</f>
        <v>0</v>
      </c>
      <c r="D1047" s="5">
        <f>BILANCA!E42</f>
        <v>0</v>
      </c>
      <c r="E1047" s="5">
        <v>0</v>
      </c>
      <c r="F1047" s="5">
        <v>0</v>
      </c>
      <c r="G1047" s="6">
        <f t="shared" si="32"/>
        <v>0</v>
      </c>
      <c r="H1047" s="6">
        <f t="shared" si="33"/>
        <v>0</v>
      </c>
      <c r="I1047" s="14"/>
      <c r="J1047" s="7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ht="12.75" customHeight="1" x14ac:dyDescent="0.2">
      <c r="A1048" s="13">
        <v>152</v>
      </c>
      <c r="B1048" s="5">
        <v>38</v>
      </c>
      <c r="C1048" s="5">
        <f>BILANCA!D43</f>
        <v>0</v>
      </c>
      <c r="D1048" s="5">
        <f>BILANCA!E43</f>
        <v>0</v>
      </c>
      <c r="E1048" s="5">
        <v>0</v>
      </c>
      <c r="F1048" s="5">
        <v>0</v>
      </c>
      <c r="G1048" s="6">
        <f t="shared" si="32"/>
        <v>0</v>
      </c>
      <c r="H1048" s="6">
        <f t="shared" si="33"/>
        <v>0</v>
      </c>
      <c r="I1048" s="14"/>
      <c r="J1048" s="7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1:26" ht="12.75" customHeight="1" x14ac:dyDescent="0.2">
      <c r="A1049" s="13">
        <v>152</v>
      </c>
      <c r="B1049" s="5">
        <v>39</v>
      </c>
      <c r="C1049" s="5">
        <f>BILANCA!D44</f>
        <v>0</v>
      </c>
      <c r="D1049" s="5">
        <f>BILANCA!E44</f>
        <v>0</v>
      </c>
      <c r="E1049" s="5">
        <v>0</v>
      </c>
      <c r="F1049" s="5">
        <v>0</v>
      </c>
      <c r="G1049" s="6">
        <f t="shared" si="32"/>
        <v>0</v>
      </c>
      <c r="H1049" s="6">
        <f t="shared" si="33"/>
        <v>0</v>
      </c>
      <c r="I1049" s="14"/>
      <c r="J1049" s="7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1:26" ht="12.75" customHeight="1" x14ac:dyDescent="0.2">
      <c r="A1050" s="13">
        <v>152</v>
      </c>
      <c r="B1050" s="5">
        <v>40</v>
      </c>
      <c r="C1050" s="5">
        <f>BILANCA!D45</f>
        <v>0</v>
      </c>
      <c r="D1050" s="5">
        <f>BILANCA!E45</f>
        <v>0</v>
      </c>
      <c r="E1050" s="5">
        <v>0</v>
      </c>
      <c r="F1050" s="5">
        <v>0</v>
      </c>
      <c r="G1050" s="6">
        <f t="shared" si="32"/>
        <v>0</v>
      </c>
      <c r="H1050" s="6">
        <f t="shared" si="33"/>
        <v>0</v>
      </c>
      <c r="I1050" s="14"/>
      <c r="J1050" s="7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ht="12.75" customHeight="1" x14ac:dyDescent="0.2">
      <c r="A1051" s="13">
        <v>152</v>
      </c>
      <c r="B1051" s="5">
        <v>41</v>
      </c>
      <c r="C1051" s="5">
        <f>BILANCA!D46</f>
        <v>0</v>
      </c>
      <c r="D1051" s="5">
        <f>BILANCA!E46</f>
        <v>0</v>
      </c>
      <c r="E1051" s="5">
        <v>0</v>
      </c>
      <c r="F1051" s="5">
        <v>0</v>
      </c>
      <c r="G1051" s="6">
        <f t="shared" si="32"/>
        <v>0</v>
      </c>
      <c r="H1051" s="6">
        <f t="shared" si="33"/>
        <v>0</v>
      </c>
      <c r="I1051" s="14"/>
      <c r="J1051" s="7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1:26" ht="12.75" customHeight="1" x14ac:dyDescent="0.2">
      <c r="A1052" s="13">
        <v>152</v>
      </c>
      <c r="B1052" s="5">
        <v>42</v>
      </c>
      <c r="C1052" s="5">
        <f>BILANCA!D47</f>
        <v>0</v>
      </c>
      <c r="D1052" s="5">
        <f>BILANCA!E47</f>
        <v>0</v>
      </c>
      <c r="E1052" s="5">
        <v>0</v>
      </c>
      <c r="F1052" s="5">
        <v>0</v>
      </c>
      <c r="G1052" s="6">
        <f t="shared" si="32"/>
        <v>0</v>
      </c>
      <c r="H1052" s="6">
        <f t="shared" si="33"/>
        <v>0</v>
      </c>
      <c r="I1052" s="14"/>
      <c r="J1052" s="7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1:26" ht="12.75" customHeight="1" x14ac:dyDescent="0.2">
      <c r="A1053" s="13">
        <v>152</v>
      </c>
      <c r="B1053" s="5">
        <v>43</v>
      </c>
      <c r="C1053" s="5">
        <f>BILANCA!D48</f>
        <v>0</v>
      </c>
      <c r="D1053" s="5">
        <f>BILANCA!E48</f>
        <v>0</v>
      </c>
      <c r="E1053" s="5">
        <v>0</v>
      </c>
      <c r="F1053" s="5">
        <v>0</v>
      </c>
      <c r="G1053" s="6">
        <f t="shared" si="32"/>
        <v>0</v>
      </c>
      <c r="H1053" s="6">
        <f t="shared" si="33"/>
        <v>0</v>
      </c>
      <c r="I1053" s="14"/>
      <c r="J1053" s="7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ht="12.75" customHeight="1" x14ac:dyDescent="0.2">
      <c r="A1054" s="13">
        <v>152</v>
      </c>
      <c r="B1054" s="5">
        <v>44</v>
      </c>
      <c r="C1054" s="5">
        <f>BILANCA!D49</f>
        <v>0</v>
      </c>
      <c r="D1054" s="5">
        <f>BILANCA!E49</f>
        <v>0</v>
      </c>
      <c r="E1054" s="5">
        <v>0</v>
      </c>
      <c r="F1054" s="5">
        <v>0</v>
      </c>
      <c r="G1054" s="6">
        <f t="shared" si="32"/>
        <v>0</v>
      </c>
      <c r="H1054" s="6">
        <f t="shared" si="33"/>
        <v>0</v>
      </c>
      <c r="I1054" s="14"/>
      <c r="J1054" s="7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1:26" ht="12.75" customHeight="1" x14ac:dyDescent="0.2">
      <c r="A1055" s="13">
        <v>152</v>
      </c>
      <c r="B1055" s="5">
        <v>45</v>
      </c>
      <c r="C1055" s="5">
        <f>BILANCA!D50</f>
        <v>0</v>
      </c>
      <c r="D1055" s="5">
        <f>BILANCA!E50</f>
        <v>0</v>
      </c>
      <c r="E1055" s="5">
        <v>0</v>
      </c>
      <c r="F1055" s="5">
        <v>0</v>
      </c>
      <c r="G1055" s="6">
        <f t="shared" si="32"/>
        <v>0</v>
      </c>
      <c r="H1055" s="6">
        <f t="shared" si="33"/>
        <v>0</v>
      </c>
      <c r="I1055" s="14"/>
      <c r="J1055" s="7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1:26" ht="12.75" customHeight="1" x14ac:dyDescent="0.2">
      <c r="A1056" s="13">
        <v>152</v>
      </c>
      <c r="B1056" s="5">
        <v>46</v>
      </c>
      <c r="C1056" s="5">
        <f>BILANCA!D51</f>
        <v>0</v>
      </c>
      <c r="D1056" s="5">
        <f>BILANCA!E51</f>
        <v>0</v>
      </c>
      <c r="E1056" s="5">
        <v>0</v>
      </c>
      <c r="F1056" s="5">
        <v>0</v>
      </c>
      <c r="G1056" s="6">
        <f t="shared" si="32"/>
        <v>0</v>
      </c>
      <c r="H1056" s="6">
        <f t="shared" si="33"/>
        <v>0</v>
      </c>
      <c r="I1056" s="14"/>
      <c r="J1056" s="7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ht="12.75" customHeight="1" x14ac:dyDescent="0.2">
      <c r="A1057" s="13">
        <v>152</v>
      </c>
      <c r="B1057" s="5">
        <v>47</v>
      </c>
      <c r="C1057" s="5">
        <f>BILANCA!D52</f>
        <v>0</v>
      </c>
      <c r="D1057" s="5">
        <f>BILANCA!E52</f>
        <v>0</v>
      </c>
      <c r="E1057" s="5">
        <v>0</v>
      </c>
      <c r="F1057" s="5">
        <v>0</v>
      </c>
      <c r="G1057" s="6">
        <f t="shared" si="32"/>
        <v>0</v>
      </c>
      <c r="H1057" s="6">
        <f t="shared" si="33"/>
        <v>0</v>
      </c>
      <c r="I1057" s="14"/>
      <c r="J1057" s="7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1:26" ht="12.75" customHeight="1" x14ac:dyDescent="0.2">
      <c r="A1058" s="13">
        <v>152</v>
      </c>
      <c r="B1058" s="5">
        <v>48</v>
      </c>
      <c r="C1058" s="5">
        <f>BILANCA!D53</f>
        <v>0</v>
      </c>
      <c r="D1058" s="5">
        <f>BILANCA!E53</f>
        <v>0</v>
      </c>
      <c r="E1058" s="5">
        <v>0</v>
      </c>
      <c r="F1058" s="5">
        <v>0</v>
      </c>
      <c r="G1058" s="6">
        <f t="shared" si="32"/>
        <v>0</v>
      </c>
      <c r="H1058" s="6">
        <f t="shared" si="33"/>
        <v>0</v>
      </c>
      <c r="I1058" s="14"/>
      <c r="J1058" s="7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1:26" ht="12.75" customHeight="1" x14ac:dyDescent="0.2">
      <c r="A1059" s="13">
        <v>152</v>
      </c>
      <c r="B1059" s="5">
        <v>49</v>
      </c>
      <c r="C1059" s="5">
        <f>BILANCA!D54</f>
        <v>0</v>
      </c>
      <c r="D1059" s="5">
        <f>BILANCA!E54</f>
        <v>0</v>
      </c>
      <c r="E1059" s="5">
        <v>0</v>
      </c>
      <c r="F1059" s="5">
        <v>0</v>
      </c>
      <c r="G1059" s="6">
        <f t="shared" si="32"/>
        <v>0</v>
      </c>
      <c r="H1059" s="6">
        <f t="shared" si="33"/>
        <v>0</v>
      </c>
      <c r="I1059" s="14"/>
      <c r="J1059" s="7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ht="12.75" customHeight="1" x14ac:dyDescent="0.2">
      <c r="A1060" s="13">
        <v>152</v>
      </c>
      <c r="B1060" s="5">
        <v>50</v>
      </c>
      <c r="C1060" s="5">
        <f>BILANCA!D55</f>
        <v>0</v>
      </c>
      <c r="D1060" s="5">
        <f>BILANCA!E55</f>
        <v>0</v>
      </c>
      <c r="E1060" s="5">
        <v>0</v>
      </c>
      <c r="F1060" s="5">
        <v>0</v>
      </c>
      <c r="G1060" s="6">
        <f t="shared" si="32"/>
        <v>0</v>
      </c>
      <c r="H1060" s="6">
        <f t="shared" si="33"/>
        <v>0</v>
      </c>
      <c r="I1060" s="14"/>
      <c r="J1060" s="7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1:26" ht="12.75" customHeight="1" x14ac:dyDescent="0.2">
      <c r="A1061" s="13">
        <v>152</v>
      </c>
      <c r="B1061" s="5">
        <v>51</v>
      </c>
      <c r="C1061" s="5">
        <f>BILANCA!D56</f>
        <v>0</v>
      </c>
      <c r="D1061" s="5">
        <f>BILANCA!E56</f>
        <v>0</v>
      </c>
      <c r="E1061" s="5">
        <v>0</v>
      </c>
      <c r="F1061" s="5">
        <v>0</v>
      </c>
      <c r="G1061" s="6">
        <f t="shared" si="32"/>
        <v>0</v>
      </c>
      <c r="H1061" s="6">
        <f t="shared" si="33"/>
        <v>0</v>
      </c>
      <c r="I1061" s="14"/>
      <c r="J1061" s="7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1:26" ht="12.75" customHeight="1" x14ac:dyDescent="0.2">
      <c r="A1062" s="13">
        <v>152</v>
      </c>
      <c r="B1062" s="5">
        <v>52</v>
      </c>
      <c r="C1062" s="5">
        <f>BILANCA!D57</f>
        <v>0</v>
      </c>
      <c r="D1062" s="5">
        <f>BILANCA!E57</f>
        <v>0</v>
      </c>
      <c r="E1062" s="5">
        <v>0</v>
      </c>
      <c r="F1062" s="5">
        <v>0</v>
      </c>
      <c r="G1062" s="6">
        <f t="shared" si="32"/>
        <v>0</v>
      </c>
      <c r="H1062" s="6">
        <f t="shared" si="33"/>
        <v>0</v>
      </c>
      <c r="I1062" s="14"/>
      <c r="J1062" s="7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ht="12.75" customHeight="1" x14ac:dyDescent="0.2">
      <c r="A1063" s="13">
        <v>152</v>
      </c>
      <c r="B1063" s="5">
        <v>53</v>
      </c>
      <c r="C1063" s="5">
        <f>BILANCA!D58</f>
        <v>0</v>
      </c>
      <c r="D1063" s="5">
        <f>BILANCA!E58</f>
        <v>0</v>
      </c>
      <c r="E1063" s="5">
        <v>0</v>
      </c>
      <c r="F1063" s="5">
        <v>0</v>
      </c>
      <c r="G1063" s="6">
        <f t="shared" si="32"/>
        <v>0</v>
      </c>
      <c r="H1063" s="6">
        <f t="shared" si="33"/>
        <v>0</v>
      </c>
      <c r="I1063" s="14"/>
      <c r="J1063" s="7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1:26" ht="12.75" customHeight="1" x14ac:dyDescent="0.2">
      <c r="A1064" s="13">
        <v>152</v>
      </c>
      <c r="B1064" s="5">
        <v>54</v>
      </c>
      <c r="C1064" s="5">
        <f>BILANCA!D59</f>
        <v>0</v>
      </c>
      <c r="D1064" s="5">
        <f>BILANCA!E59</f>
        <v>0</v>
      </c>
      <c r="E1064" s="5">
        <v>0</v>
      </c>
      <c r="F1064" s="5">
        <v>0</v>
      </c>
      <c r="G1064" s="6">
        <f t="shared" si="32"/>
        <v>0</v>
      </c>
      <c r="H1064" s="6">
        <f t="shared" si="33"/>
        <v>0</v>
      </c>
      <c r="I1064" s="14"/>
      <c r="J1064" s="7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1:26" ht="12.75" customHeight="1" x14ac:dyDescent="0.2">
      <c r="A1065" s="13">
        <v>152</v>
      </c>
      <c r="B1065" s="5">
        <v>55</v>
      </c>
      <c r="C1065" s="5">
        <f>BILANCA!D60</f>
        <v>0</v>
      </c>
      <c r="D1065" s="5">
        <f>BILANCA!E60</f>
        <v>0</v>
      </c>
      <c r="E1065" s="5">
        <v>0</v>
      </c>
      <c r="F1065" s="5">
        <v>0</v>
      </c>
      <c r="G1065" s="6">
        <f t="shared" si="32"/>
        <v>0</v>
      </c>
      <c r="H1065" s="6">
        <f t="shared" si="33"/>
        <v>0</v>
      </c>
      <c r="I1065" s="14"/>
      <c r="J1065" s="7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ht="12.75" customHeight="1" x14ac:dyDescent="0.2">
      <c r="A1066" s="13">
        <v>152</v>
      </c>
      <c r="B1066" s="5">
        <v>56</v>
      </c>
      <c r="C1066" s="5">
        <f>BILANCA!D61</f>
        <v>0</v>
      </c>
      <c r="D1066" s="5">
        <f>BILANCA!E61</f>
        <v>0</v>
      </c>
      <c r="E1066" s="5">
        <v>0</v>
      </c>
      <c r="F1066" s="5">
        <v>0</v>
      </c>
      <c r="G1066" s="6">
        <f t="shared" si="32"/>
        <v>0</v>
      </c>
      <c r="H1066" s="6">
        <f t="shared" si="33"/>
        <v>0</v>
      </c>
      <c r="I1066" s="14"/>
      <c r="J1066" s="7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1:26" ht="12.75" customHeight="1" x14ac:dyDescent="0.2">
      <c r="A1067" s="13">
        <v>152</v>
      </c>
      <c r="B1067" s="5">
        <v>57</v>
      </c>
      <c r="C1067" s="5">
        <f>BILANCA!D62</f>
        <v>0</v>
      </c>
      <c r="D1067" s="5">
        <f>BILANCA!E62</f>
        <v>0</v>
      </c>
      <c r="E1067" s="5">
        <v>0</v>
      </c>
      <c r="F1067" s="5">
        <v>0</v>
      </c>
      <c r="G1067" s="6">
        <f t="shared" si="32"/>
        <v>0</v>
      </c>
      <c r="H1067" s="6">
        <f t="shared" si="33"/>
        <v>0</v>
      </c>
      <c r="I1067" s="14"/>
      <c r="J1067" s="7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1:26" ht="12.75" customHeight="1" x14ac:dyDescent="0.2">
      <c r="A1068" s="13">
        <v>152</v>
      </c>
      <c r="B1068" s="5">
        <v>58</v>
      </c>
      <c r="C1068" s="5">
        <f>BILANCA!D63</f>
        <v>0</v>
      </c>
      <c r="D1068" s="5">
        <f>BILANCA!E63</f>
        <v>0</v>
      </c>
      <c r="E1068" s="5">
        <v>0</v>
      </c>
      <c r="F1068" s="5">
        <v>0</v>
      </c>
      <c r="G1068" s="6">
        <f t="shared" si="32"/>
        <v>0</v>
      </c>
      <c r="H1068" s="6">
        <f t="shared" si="33"/>
        <v>0</v>
      </c>
      <c r="I1068" s="14"/>
      <c r="J1068" s="7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ht="12.75" customHeight="1" x14ac:dyDescent="0.2">
      <c r="A1069" s="13">
        <v>152</v>
      </c>
      <c r="B1069" s="5">
        <v>59</v>
      </c>
      <c r="C1069" s="5">
        <f>BILANCA!D64</f>
        <v>0</v>
      </c>
      <c r="D1069" s="5">
        <f>BILANCA!E64</f>
        <v>0</v>
      </c>
      <c r="E1069" s="5">
        <v>0</v>
      </c>
      <c r="F1069" s="5">
        <v>0</v>
      </c>
      <c r="G1069" s="6">
        <f t="shared" si="32"/>
        <v>0</v>
      </c>
      <c r="H1069" s="6">
        <f t="shared" si="33"/>
        <v>0</v>
      </c>
      <c r="I1069" s="14"/>
      <c r="J1069" s="7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1:26" ht="12.75" customHeight="1" x14ac:dyDescent="0.2">
      <c r="A1070" s="13">
        <v>152</v>
      </c>
      <c r="B1070" s="5">
        <v>60</v>
      </c>
      <c r="C1070" s="5">
        <f>BILANCA!D65</f>
        <v>0</v>
      </c>
      <c r="D1070" s="5">
        <f>BILANCA!E65</f>
        <v>0</v>
      </c>
      <c r="E1070" s="5">
        <v>0</v>
      </c>
      <c r="F1070" s="5">
        <v>0</v>
      </c>
      <c r="G1070" s="6">
        <f t="shared" si="32"/>
        <v>0</v>
      </c>
      <c r="H1070" s="6">
        <f t="shared" si="33"/>
        <v>0</v>
      </c>
      <c r="I1070" s="14"/>
      <c r="J1070" s="7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spans="1:26" ht="12.75" customHeight="1" x14ac:dyDescent="0.2">
      <c r="A1071" s="13">
        <v>152</v>
      </c>
      <c r="B1071" s="5">
        <v>61</v>
      </c>
      <c r="C1071" s="5">
        <f>BILANCA!D66</f>
        <v>0</v>
      </c>
      <c r="D1071" s="5">
        <f>BILANCA!E66</f>
        <v>0</v>
      </c>
      <c r="E1071" s="5">
        <v>0</v>
      </c>
      <c r="F1071" s="5">
        <v>0</v>
      </c>
      <c r="G1071" s="6">
        <f t="shared" si="32"/>
        <v>0</v>
      </c>
      <c r="H1071" s="6">
        <f t="shared" si="33"/>
        <v>0</v>
      </c>
      <c r="I1071" s="14"/>
      <c r="J1071" s="7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ht="12.75" customHeight="1" x14ac:dyDescent="0.2">
      <c r="A1072" s="13">
        <v>152</v>
      </c>
      <c r="B1072" s="5">
        <v>62</v>
      </c>
      <c r="C1072" s="5">
        <f>BILANCA!D67</f>
        <v>0</v>
      </c>
      <c r="D1072" s="5">
        <f>BILANCA!E67</f>
        <v>0</v>
      </c>
      <c r="E1072" s="5">
        <v>0</v>
      </c>
      <c r="F1072" s="5">
        <v>0</v>
      </c>
      <c r="G1072" s="6">
        <f t="shared" si="32"/>
        <v>0</v>
      </c>
      <c r="H1072" s="6">
        <f t="shared" si="33"/>
        <v>0</v>
      </c>
      <c r="I1072" s="14"/>
      <c r="J1072" s="7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1:26" ht="12.75" customHeight="1" x14ac:dyDescent="0.2">
      <c r="A1073" s="13">
        <v>152</v>
      </c>
      <c r="B1073" s="5">
        <v>63</v>
      </c>
      <c r="C1073" s="5">
        <f>BILANCA!D68</f>
        <v>0</v>
      </c>
      <c r="D1073" s="5">
        <f>BILANCA!E68</f>
        <v>0</v>
      </c>
      <c r="E1073" s="5">
        <v>0</v>
      </c>
      <c r="F1073" s="5">
        <v>0</v>
      </c>
      <c r="G1073" s="6">
        <f t="shared" si="32"/>
        <v>0</v>
      </c>
      <c r="H1073" s="6">
        <f t="shared" si="33"/>
        <v>0</v>
      </c>
      <c r="I1073" s="14"/>
      <c r="J1073" s="7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spans="1:26" ht="12.75" customHeight="1" x14ac:dyDescent="0.2">
      <c r="A1074" s="13">
        <v>152</v>
      </c>
      <c r="B1074" s="5">
        <v>64</v>
      </c>
      <c r="C1074" s="5">
        <f>BILANCA!D69</f>
        <v>0</v>
      </c>
      <c r="D1074" s="5">
        <f>BILANCA!E69</f>
        <v>0</v>
      </c>
      <c r="E1074" s="5">
        <v>0</v>
      </c>
      <c r="F1074" s="5">
        <v>0</v>
      </c>
      <c r="G1074" s="6">
        <f t="shared" si="32"/>
        <v>0</v>
      </c>
      <c r="H1074" s="6">
        <f t="shared" si="33"/>
        <v>0</v>
      </c>
      <c r="I1074" s="14"/>
      <c r="J1074" s="7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ht="12.75" customHeight="1" x14ac:dyDescent="0.2">
      <c r="A1075" s="13">
        <v>152</v>
      </c>
      <c r="B1075" s="5">
        <v>65</v>
      </c>
      <c r="C1075" s="5">
        <f>BILANCA!D70</f>
        <v>0</v>
      </c>
      <c r="D1075" s="5">
        <f>BILANCA!E70</f>
        <v>0</v>
      </c>
      <c r="E1075" s="5">
        <v>0</v>
      </c>
      <c r="F1075" s="5">
        <v>0</v>
      </c>
      <c r="G1075" s="6">
        <f t="shared" ref="G1075:G1138" si="34">B1075/1000*C1075+B1075/500*D1075</f>
        <v>0</v>
      </c>
      <c r="H1075" s="6">
        <f t="shared" si="33"/>
        <v>0</v>
      </c>
      <c r="I1075" s="14"/>
      <c r="J1075" s="7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1:26" ht="12.75" customHeight="1" x14ac:dyDescent="0.2">
      <c r="A1076" s="13">
        <v>152</v>
      </c>
      <c r="B1076" s="5">
        <v>66</v>
      </c>
      <c r="C1076" s="5">
        <f>BILANCA!D71</f>
        <v>0</v>
      </c>
      <c r="D1076" s="5">
        <f>BILANCA!E71</f>
        <v>0</v>
      </c>
      <c r="E1076" s="5">
        <v>0</v>
      </c>
      <c r="F1076" s="5">
        <v>0</v>
      </c>
      <c r="G1076" s="6">
        <f t="shared" si="34"/>
        <v>0</v>
      </c>
      <c r="H1076" s="6">
        <f t="shared" si="33"/>
        <v>0</v>
      </c>
      <c r="I1076" s="14"/>
      <c r="J1076" s="7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</row>
    <row r="1077" spans="1:26" ht="12.75" customHeight="1" x14ac:dyDescent="0.2">
      <c r="A1077" s="13">
        <v>152</v>
      </c>
      <c r="B1077" s="5">
        <v>67</v>
      </c>
      <c r="C1077" s="5">
        <f>BILANCA!D72</f>
        <v>0</v>
      </c>
      <c r="D1077" s="5">
        <f>BILANCA!E72</f>
        <v>0</v>
      </c>
      <c r="E1077" s="5">
        <v>0</v>
      </c>
      <c r="F1077" s="5">
        <v>0</v>
      </c>
      <c r="G1077" s="6">
        <f t="shared" si="34"/>
        <v>0</v>
      </c>
      <c r="H1077" s="6">
        <f t="shared" si="33"/>
        <v>0</v>
      </c>
      <c r="I1077" s="14"/>
      <c r="J1077" s="7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ht="12.75" customHeight="1" x14ac:dyDescent="0.2">
      <c r="A1078" s="13">
        <v>152</v>
      </c>
      <c r="B1078" s="5">
        <v>68</v>
      </c>
      <c r="C1078" s="5">
        <f>BILANCA!D73</f>
        <v>0</v>
      </c>
      <c r="D1078" s="5">
        <f>BILANCA!E73</f>
        <v>0</v>
      </c>
      <c r="E1078" s="5">
        <v>0</v>
      </c>
      <c r="F1078" s="5">
        <v>0</v>
      </c>
      <c r="G1078" s="6">
        <f t="shared" si="34"/>
        <v>0</v>
      </c>
      <c r="H1078" s="6">
        <f t="shared" si="33"/>
        <v>0</v>
      </c>
      <c r="I1078" s="14"/>
      <c r="J1078" s="7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1:26" ht="12.75" customHeight="1" x14ac:dyDescent="0.2">
      <c r="A1079" s="13">
        <v>152</v>
      </c>
      <c r="B1079" s="5">
        <v>69</v>
      </c>
      <c r="C1079" s="5">
        <f>BILANCA!D74</f>
        <v>0</v>
      </c>
      <c r="D1079" s="5">
        <f>BILANCA!E74</f>
        <v>0</v>
      </c>
      <c r="E1079" s="5">
        <v>0</v>
      </c>
      <c r="F1079" s="5">
        <v>0</v>
      </c>
      <c r="G1079" s="6">
        <f t="shared" si="34"/>
        <v>0</v>
      </c>
      <c r="H1079" s="6">
        <f t="shared" si="33"/>
        <v>0</v>
      </c>
      <c r="I1079" s="14"/>
      <c r="J1079" s="7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</row>
    <row r="1080" spans="1:26" ht="12.75" customHeight="1" x14ac:dyDescent="0.2">
      <c r="A1080" s="13">
        <v>152</v>
      </c>
      <c r="B1080" s="5">
        <v>70</v>
      </c>
      <c r="C1080" s="5">
        <f>BILANCA!D75</f>
        <v>0</v>
      </c>
      <c r="D1080" s="5">
        <f>BILANCA!E75</f>
        <v>0</v>
      </c>
      <c r="E1080" s="5">
        <v>0</v>
      </c>
      <c r="F1080" s="5">
        <v>0</v>
      </c>
      <c r="G1080" s="6">
        <f t="shared" si="34"/>
        <v>0</v>
      </c>
      <c r="H1080" s="6">
        <f t="shared" si="33"/>
        <v>0</v>
      </c>
      <c r="I1080" s="14"/>
      <c r="J1080" s="7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ht="12.75" customHeight="1" x14ac:dyDescent="0.2">
      <c r="A1081" s="13">
        <v>152</v>
      </c>
      <c r="B1081" s="5">
        <v>71</v>
      </c>
      <c r="C1081" s="5">
        <f>BILANCA!D76</f>
        <v>0</v>
      </c>
      <c r="D1081" s="5">
        <f>BILANCA!E76</f>
        <v>0</v>
      </c>
      <c r="E1081" s="5">
        <v>0</v>
      </c>
      <c r="F1081" s="5">
        <v>0</v>
      </c>
      <c r="G1081" s="6">
        <f t="shared" si="34"/>
        <v>0</v>
      </c>
      <c r="H1081" s="6">
        <f t="shared" si="33"/>
        <v>0</v>
      </c>
      <c r="I1081" s="14"/>
      <c r="J1081" s="7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1:26" ht="12.75" customHeight="1" x14ac:dyDescent="0.2">
      <c r="A1082" s="13">
        <v>152</v>
      </c>
      <c r="B1082" s="5">
        <v>72</v>
      </c>
      <c r="C1082" s="5">
        <f>BILANCA!D77</f>
        <v>0</v>
      </c>
      <c r="D1082" s="5">
        <f>BILANCA!E77</f>
        <v>0</v>
      </c>
      <c r="E1082" s="5">
        <v>0</v>
      </c>
      <c r="F1082" s="5">
        <v>0</v>
      </c>
      <c r="G1082" s="6">
        <f t="shared" si="34"/>
        <v>0</v>
      </c>
      <c r="H1082" s="6">
        <f t="shared" si="33"/>
        <v>0</v>
      </c>
      <c r="I1082" s="14"/>
      <c r="J1082" s="7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</row>
    <row r="1083" spans="1:26" ht="12.75" customHeight="1" x14ac:dyDescent="0.2">
      <c r="A1083" s="13">
        <v>152</v>
      </c>
      <c r="B1083" s="5">
        <v>73</v>
      </c>
      <c r="C1083" s="5">
        <f>BILANCA!D78</f>
        <v>0</v>
      </c>
      <c r="D1083" s="5">
        <f>BILANCA!E78</f>
        <v>0</v>
      </c>
      <c r="E1083" s="5">
        <v>0</v>
      </c>
      <c r="F1083" s="5">
        <v>0</v>
      </c>
      <c r="G1083" s="6">
        <f t="shared" si="34"/>
        <v>0</v>
      </c>
      <c r="H1083" s="6">
        <f t="shared" si="33"/>
        <v>0</v>
      </c>
      <c r="I1083" s="14"/>
      <c r="J1083" s="7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ht="12.75" customHeight="1" x14ac:dyDescent="0.2">
      <c r="A1084" s="13">
        <v>152</v>
      </c>
      <c r="B1084" s="5">
        <v>74</v>
      </c>
      <c r="C1084" s="5">
        <f>BILANCA!D79</f>
        <v>0</v>
      </c>
      <c r="D1084" s="5">
        <f>BILANCA!E79</f>
        <v>0</v>
      </c>
      <c r="E1084" s="5">
        <v>0</v>
      </c>
      <c r="F1084" s="5">
        <v>0</v>
      </c>
      <c r="G1084" s="6">
        <f t="shared" si="34"/>
        <v>0</v>
      </c>
      <c r="H1084" s="6">
        <f t="shared" si="33"/>
        <v>0</v>
      </c>
      <c r="I1084" s="14"/>
      <c r="J1084" s="7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1:26" ht="12.75" customHeight="1" x14ac:dyDescent="0.2">
      <c r="A1085" s="13">
        <v>152</v>
      </c>
      <c r="B1085" s="5">
        <v>75</v>
      </c>
      <c r="C1085" s="5">
        <f>BILANCA!D80</f>
        <v>0</v>
      </c>
      <c r="D1085" s="5">
        <f>BILANCA!E80</f>
        <v>0</v>
      </c>
      <c r="E1085" s="5">
        <v>0</v>
      </c>
      <c r="F1085" s="5">
        <v>0</v>
      </c>
      <c r="G1085" s="6">
        <f t="shared" si="34"/>
        <v>0</v>
      </c>
      <c r="H1085" s="6">
        <f t="shared" si="33"/>
        <v>0</v>
      </c>
      <c r="I1085" s="14"/>
      <c r="J1085" s="7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</row>
    <row r="1086" spans="1:26" ht="12.75" customHeight="1" x14ac:dyDescent="0.2">
      <c r="A1086" s="13">
        <v>152</v>
      </c>
      <c r="B1086" s="5">
        <v>76</v>
      </c>
      <c r="C1086" s="5">
        <f>BILANCA!D81</f>
        <v>0</v>
      </c>
      <c r="D1086" s="5">
        <f>BILANCA!E81</f>
        <v>0</v>
      </c>
      <c r="E1086" s="5">
        <v>0</v>
      </c>
      <c r="F1086" s="5">
        <v>0</v>
      </c>
      <c r="G1086" s="6">
        <f t="shared" si="34"/>
        <v>0</v>
      </c>
      <c r="H1086" s="6">
        <f t="shared" si="33"/>
        <v>0</v>
      </c>
      <c r="I1086" s="14"/>
      <c r="J1086" s="7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ht="12.75" customHeight="1" x14ac:dyDescent="0.2">
      <c r="A1087" s="13">
        <v>152</v>
      </c>
      <c r="B1087" s="5">
        <v>77</v>
      </c>
      <c r="C1087" s="5">
        <f>BILANCA!D82</f>
        <v>0</v>
      </c>
      <c r="D1087" s="5">
        <f>BILANCA!E82</f>
        <v>0</v>
      </c>
      <c r="E1087" s="5">
        <v>0</v>
      </c>
      <c r="F1087" s="5">
        <v>0</v>
      </c>
      <c r="G1087" s="6">
        <f t="shared" si="34"/>
        <v>0</v>
      </c>
      <c r="H1087" s="6">
        <f t="shared" si="33"/>
        <v>0</v>
      </c>
      <c r="I1087" s="14"/>
      <c r="J1087" s="7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1:26" ht="12.75" customHeight="1" x14ac:dyDescent="0.2">
      <c r="A1088" s="13">
        <v>152</v>
      </c>
      <c r="B1088" s="5">
        <v>78</v>
      </c>
      <c r="C1088" s="5">
        <f>BILANCA!D83</f>
        <v>0</v>
      </c>
      <c r="D1088" s="5">
        <f>BILANCA!E83</f>
        <v>0</v>
      </c>
      <c r="E1088" s="5">
        <v>0</v>
      </c>
      <c r="F1088" s="5">
        <v>0</v>
      </c>
      <c r="G1088" s="6">
        <f t="shared" si="34"/>
        <v>0</v>
      </c>
      <c r="H1088" s="6">
        <f t="shared" si="33"/>
        <v>0</v>
      </c>
      <c r="I1088" s="14"/>
      <c r="J1088" s="7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</row>
    <row r="1089" spans="1:26" ht="12.75" customHeight="1" x14ac:dyDescent="0.2">
      <c r="A1089" s="13">
        <v>152</v>
      </c>
      <c r="B1089" s="5">
        <v>79</v>
      </c>
      <c r="C1089" s="5">
        <f>BILANCA!D84</f>
        <v>0</v>
      </c>
      <c r="D1089" s="5">
        <f>BILANCA!E84</f>
        <v>0</v>
      </c>
      <c r="E1089" s="5">
        <v>0</v>
      </c>
      <c r="F1089" s="5">
        <v>0</v>
      </c>
      <c r="G1089" s="6">
        <f t="shared" si="34"/>
        <v>0</v>
      </c>
      <c r="H1089" s="6">
        <f t="shared" si="33"/>
        <v>0</v>
      </c>
      <c r="I1089" s="14"/>
      <c r="J1089" s="7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ht="12.75" customHeight="1" x14ac:dyDescent="0.2">
      <c r="A1090" s="13">
        <v>152</v>
      </c>
      <c r="B1090" s="5">
        <v>80</v>
      </c>
      <c r="C1090" s="5">
        <f>BILANCA!D85</f>
        <v>0</v>
      </c>
      <c r="D1090" s="5">
        <f>BILANCA!E85</f>
        <v>0</v>
      </c>
      <c r="E1090" s="5">
        <v>0</v>
      </c>
      <c r="F1090" s="5">
        <v>0</v>
      </c>
      <c r="G1090" s="6">
        <f t="shared" si="34"/>
        <v>0</v>
      </c>
      <c r="H1090" s="6">
        <f t="shared" ref="H1090:H1153" si="35">ABS(C1090-ROUND(C1090,0))+ABS(D1090-ROUND(D1090,0))</f>
        <v>0</v>
      </c>
      <c r="I1090" s="14"/>
      <c r="J1090" s="7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1:26" ht="12.75" customHeight="1" x14ac:dyDescent="0.2">
      <c r="A1091" s="13">
        <v>153</v>
      </c>
      <c r="B1091" s="5">
        <v>81</v>
      </c>
      <c r="C1091" s="5">
        <f>BILANCA!D86</f>
        <v>0</v>
      </c>
      <c r="D1091" s="5">
        <f>BILANCA!E86</f>
        <v>0</v>
      </c>
      <c r="E1091" s="5">
        <v>0</v>
      </c>
      <c r="F1091" s="5">
        <v>0</v>
      </c>
      <c r="G1091" s="6">
        <f t="shared" si="34"/>
        <v>0</v>
      </c>
      <c r="H1091" s="6">
        <f t="shared" si="35"/>
        <v>0</v>
      </c>
      <c r="I1091" s="14"/>
      <c r="J1091" s="7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</row>
    <row r="1092" spans="1:26" ht="12.75" customHeight="1" x14ac:dyDescent="0.2">
      <c r="A1092" s="13">
        <v>152</v>
      </c>
      <c r="B1092" s="5">
        <v>82</v>
      </c>
      <c r="C1092" s="5">
        <f>BILANCA!D87</f>
        <v>0</v>
      </c>
      <c r="D1092" s="5">
        <f>BILANCA!E87</f>
        <v>0</v>
      </c>
      <c r="E1092" s="5">
        <v>0</v>
      </c>
      <c r="F1092" s="5">
        <v>0</v>
      </c>
      <c r="G1092" s="6">
        <f t="shared" si="34"/>
        <v>0</v>
      </c>
      <c r="H1092" s="6">
        <f t="shared" si="35"/>
        <v>0</v>
      </c>
      <c r="I1092" s="14"/>
      <c r="J1092" s="7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ht="12.75" customHeight="1" x14ac:dyDescent="0.2">
      <c r="A1093" s="13">
        <v>152</v>
      </c>
      <c r="B1093" s="5">
        <v>83</v>
      </c>
      <c r="C1093" s="5">
        <f>BILANCA!D88</f>
        <v>0</v>
      </c>
      <c r="D1093" s="5">
        <f>BILANCA!E88</f>
        <v>0</v>
      </c>
      <c r="E1093" s="5">
        <v>0</v>
      </c>
      <c r="F1093" s="5">
        <v>0</v>
      </c>
      <c r="G1093" s="6">
        <f t="shared" si="34"/>
        <v>0</v>
      </c>
      <c r="H1093" s="6">
        <f t="shared" si="35"/>
        <v>0</v>
      </c>
      <c r="I1093" s="14"/>
      <c r="J1093" s="7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1:26" ht="12.75" customHeight="1" x14ac:dyDescent="0.2">
      <c r="A1094" s="13">
        <v>152</v>
      </c>
      <c r="B1094" s="5">
        <v>84</v>
      </c>
      <c r="C1094" s="5">
        <f>BILANCA!D89</f>
        <v>0</v>
      </c>
      <c r="D1094" s="5">
        <f>BILANCA!E89</f>
        <v>0</v>
      </c>
      <c r="E1094" s="5">
        <v>0</v>
      </c>
      <c r="F1094" s="5">
        <v>0</v>
      </c>
      <c r="G1094" s="6">
        <f t="shared" si="34"/>
        <v>0</v>
      </c>
      <c r="H1094" s="6">
        <f t="shared" si="35"/>
        <v>0</v>
      </c>
      <c r="I1094" s="14"/>
      <c r="J1094" s="7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</row>
    <row r="1095" spans="1:26" ht="12.75" customHeight="1" x14ac:dyDescent="0.2">
      <c r="A1095" s="13">
        <v>152</v>
      </c>
      <c r="B1095" s="5">
        <v>85</v>
      </c>
      <c r="C1095" s="5">
        <f>BILANCA!D90</f>
        <v>0</v>
      </c>
      <c r="D1095" s="5">
        <f>BILANCA!E90</f>
        <v>0</v>
      </c>
      <c r="E1095" s="5">
        <v>0</v>
      </c>
      <c r="F1095" s="5">
        <v>0</v>
      </c>
      <c r="G1095" s="6">
        <f t="shared" si="34"/>
        <v>0</v>
      </c>
      <c r="H1095" s="6">
        <f t="shared" si="35"/>
        <v>0</v>
      </c>
      <c r="I1095" s="14"/>
      <c r="J1095" s="7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ht="12.75" customHeight="1" x14ac:dyDescent="0.2">
      <c r="A1096" s="13">
        <v>152</v>
      </c>
      <c r="B1096" s="5">
        <v>86</v>
      </c>
      <c r="C1096" s="5">
        <f>BILANCA!D91</f>
        <v>0</v>
      </c>
      <c r="D1096" s="5">
        <f>BILANCA!E91</f>
        <v>0</v>
      </c>
      <c r="E1096" s="5">
        <v>0</v>
      </c>
      <c r="F1096" s="5">
        <v>0</v>
      </c>
      <c r="G1096" s="6">
        <f t="shared" si="34"/>
        <v>0</v>
      </c>
      <c r="H1096" s="6">
        <f t="shared" si="35"/>
        <v>0</v>
      </c>
      <c r="I1096" s="14"/>
      <c r="J1096" s="7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1:26" ht="12.75" customHeight="1" x14ac:dyDescent="0.2">
      <c r="A1097" s="13">
        <v>152</v>
      </c>
      <c r="B1097" s="5">
        <v>87</v>
      </c>
      <c r="C1097" s="5">
        <f>BILANCA!D92</f>
        <v>0</v>
      </c>
      <c r="D1097" s="5">
        <f>BILANCA!E92</f>
        <v>0</v>
      </c>
      <c r="E1097" s="5">
        <v>0</v>
      </c>
      <c r="F1097" s="5">
        <v>0</v>
      </c>
      <c r="G1097" s="6">
        <f t="shared" si="34"/>
        <v>0</v>
      </c>
      <c r="H1097" s="6">
        <f t="shared" si="35"/>
        <v>0</v>
      </c>
      <c r="I1097" s="14"/>
      <c r="J1097" s="7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</row>
    <row r="1098" spans="1:26" ht="12.75" customHeight="1" x14ac:dyDescent="0.2">
      <c r="A1098" s="13">
        <v>152</v>
      </c>
      <c r="B1098" s="5">
        <v>88</v>
      </c>
      <c r="C1098" s="5">
        <f>BILANCA!D93</f>
        <v>0</v>
      </c>
      <c r="D1098" s="5">
        <f>BILANCA!E93</f>
        <v>0</v>
      </c>
      <c r="E1098" s="5">
        <v>0</v>
      </c>
      <c r="F1098" s="5">
        <v>0</v>
      </c>
      <c r="G1098" s="6">
        <f t="shared" si="34"/>
        <v>0</v>
      </c>
      <c r="H1098" s="6">
        <f t="shared" si="35"/>
        <v>0</v>
      </c>
      <c r="I1098" s="14"/>
      <c r="J1098" s="7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ht="12.75" customHeight="1" x14ac:dyDescent="0.2">
      <c r="A1099" s="13">
        <v>152</v>
      </c>
      <c r="B1099" s="5">
        <v>89</v>
      </c>
      <c r="C1099" s="5">
        <f>BILANCA!D94</f>
        <v>0</v>
      </c>
      <c r="D1099" s="5">
        <f>BILANCA!E94</f>
        <v>0</v>
      </c>
      <c r="E1099" s="5">
        <v>0</v>
      </c>
      <c r="F1099" s="5">
        <v>0</v>
      </c>
      <c r="G1099" s="6">
        <f t="shared" si="34"/>
        <v>0</v>
      </c>
      <c r="H1099" s="6">
        <f t="shared" si="35"/>
        <v>0</v>
      </c>
      <c r="I1099" s="14"/>
      <c r="J1099" s="7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1:26" ht="12.75" customHeight="1" x14ac:dyDescent="0.2">
      <c r="A1100" s="13">
        <v>152</v>
      </c>
      <c r="B1100" s="5">
        <v>90</v>
      </c>
      <c r="C1100" s="5">
        <f>BILANCA!D95</f>
        <v>0</v>
      </c>
      <c r="D1100" s="5">
        <f>BILANCA!E95</f>
        <v>0</v>
      </c>
      <c r="E1100" s="5">
        <v>0</v>
      </c>
      <c r="F1100" s="5">
        <v>0</v>
      </c>
      <c r="G1100" s="6">
        <f t="shared" si="34"/>
        <v>0</v>
      </c>
      <c r="H1100" s="6">
        <f t="shared" si="35"/>
        <v>0</v>
      </c>
      <c r="I1100" s="14"/>
      <c r="J1100" s="7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</row>
    <row r="1101" spans="1:26" ht="12.75" customHeight="1" x14ac:dyDescent="0.2">
      <c r="A1101" s="13">
        <v>152</v>
      </c>
      <c r="B1101" s="5">
        <v>91</v>
      </c>
      <c r="C1101" s="5">
        <f>BILANCA!D96</f>
        <v>0</v>
      </c>
      <c r="D1101" s="5">
        <f>BILANCA!E96</f>
        <v>0</v>
      </c>
      <c r="E1101" s="5">
        <v>0</v>
      </c>
      <c r="F1101" s="5">
        <v>0</v>
      </c>
      <c r="G1101" s="6">
        <f t="shared" si="34"/>
        <v>0</v>
      </c>
      <c r="H1101" s="6">
        <f t="shared" si="35"/>
        <v>0</v>
      </c>
      <c r="I1101" s="14"/>
      <c r="J1101" s="7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ht="12.75" customHeight="1" x14ac:dyDescent="0.2">
      <c r="A1102" s="13">
        <v>152</v>
      </c>
      <c r="B1102" s="5">
        <v>92</v>
      </c>
      <c r="C1102" s="5">
        <f>BILANCA!D97</f>
        <v>0</v>
      </c>
      <c r="D1102" s="5">
        <f>BILANCA!E97</f>
        <v>0</v>
      </c>
      <c r="E1102" s="5">
        <v>0</v>
      </c>
      <c r="F1102" s="5">
        <v>0</v>
      </c>
      <c r="G1102" s="6">
        <f t="shared" si="34"/>
        <v>0</v>
      </c>
      <c r="H1102" s="6">
        <f t="shared" si="35"/>
        <v>0</v>
      </c>
      <c r="I1102" s="14"/>
      <c r="J1102" s="7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1:26" ht="12.75" customHeight="1" x14ac:dyDescent="0.2">
      <c r="A1103" s="13">
        <v>152</v>
      </c>
      <c r="B1103" s="5">
        <v>93</v>
      </c>
      <c r="C1103" s="5">
        <f>BILANCA!D98</f>
        <v>0</v>
      </c>
      <c r="D1103" s="5">
        <f>BILANCA!E98</f>
        <v>0</v>
      </c>
      <c r="E1103" s="5">
        <v>0</v>
      </c>
      <c r="F1103" s="5">
        <v>0</v>
      </c>
      <c r="G1103" s="6">
        <f t="shared" si="34"/>
        <v>0</v>
      </c>
      <c r="H1103" s="6">
        <f t="shared" si="35"/>
        <v>0</v>
      </c>
      <c r="I1103" s="14"/>
      <c r="J1103" s="7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</row>
    <row r="1104" spans="1:26" ht="12.75" customHeight="1" x14ac:dyDescent="0.2">
      <c r="A1104" s="13">
        <v>152</v>
      </c>
      <c r="B1104" s="5">
        <v>94</v>
      </c>
      <c r="C1104" s="5">
        <f>BILANCA!D99</f>
        <v>0</v>
      </c>
      <c r="D1104" s="5">
        <f>BILANCA!E99</f>
        <v>0</v>
      </c>
      <c r="E1104" s="5">
        <v>0</v>
      </c>
      <c r="F1104" s="5">
        <v>0</v>
      </c>
      <c r="G1104" s="6">
        <f t="shared" si="34"/>
        <v>0</v>
      </c>
      <c r="H1104" s="6">
        <f t="shared" si="35"/>
        <v>0</v>
      </c>
      <c r="I1104" s="14"/>
      <c r="J1104" s="7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ht="12.75" customHeight="1" x14ac:dyDescent="0.2">
      <c r="A1105" s="13">
        <v>152</v>
      </c>
      <c r="B1105" s="5">
        <v>95</v>
      </c>
      <c r="C1105" s="5">
        <f>BILANCA!D100</f>
        <v>0</v>
      </c>
      <c r="D1105" s="5">
        <f>BILANCA!E100</f>
        <v>0</v>
      </c>
      <c r="E1105" s="5">
        <v>0</v>
      </c>
      <c r="F1105" s="5">
        <v>0</v>
      </c>
      <c r="G1105" s="6">
        <f t="shared" si="34"/>
        <v>0</v>
      </c>
      <c r="H1105" s="6">
        <f t="shared" si="35"/>
        <v>0</v>
      </c>
      <c r="I1105" s="14"/>
      <c r="J1105" s="7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1:26" ht="12.75" customHeight="1" x14ac:dyDescent="0.2">
      <c r="A1106" s="13">
        <v>152</v>
      </c>
      <c r="B1106" s="5">
        <v>96</v>
      </c>
      <c r="C1106" s="5">
        <f>BILANCA!D101</f>
        <v>0</v>
      </c>
      <c r="D1106" s="5">
        <f>BILANCA!E101</f>
        <v>0</v>
      </c>
      <c r="E1106" s="5">
        <v>0</v>
      </c>
      <c r="F1106" s="5">
        <v>0</v>
      </c>
      <c r="G1106" s="6">
        <f t="shared" si="34"/>
        <v>0</v>
      </c>
      <c r="H1106" s="6">
        <f t="shared" si="35"/>
        <v>0</v>
      </c>
      <c r="I1106" s="14"/>
      <c r="J1106" s="7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</row>
    <row r="1107" spans="1:26" ht="12.75" customHeight="1" x14ac:dyDescent="0.2">
      <c r="A1107" s="13">
        <v>152</v>
      </c>
      <c r="B1107" s="5">
        <v>97</v>
      </c>
      <c r="C1107" s="5">
        <f>BILANCA!D102</f>
        <v>0</v>
      </c>
      <c r="D1107" s="5">
        <f>BILANCA!E102</f>
        <v>0</v>
      </c>
      <c r="E1107" s="5">
        <v>0</v>
      </c>
      <c r="F1107" s="5">
        <v>0</v>
      </c>
      <c r="G1107" s="6">
        <f t="shared" si="34"/>
        <v>0</v>
      </c>
      <c r="H1107" s="6">
        <f t="shared" si="35"/>
        <v>0</v>
      </c>
      <c r="I1107" s="14"/>
      <c r="J1107" s="7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ht="12.75" customHeight="1" x14ac:dyDescent="0.2">
      <c r="A1108" s="13">
        <v>152</v>
      </c>
      <c r="B1108" s="5">
        <v>98</v>
      </c>
      <c r="C1108" s="5">
        <f>BILANCA!D103</f>
        <v>0</v>
      </c>
      <c r="D1108" s="5">
        <f>BILANCA!E103</f>
        <v>0</v>
      </c>
      <c r="E1108" s="5">
        <v>0</v>
      </c>
      <c r="F1108" s="5">
        <v>0</v>
      </c>
      <c r="G1108" s="6">
        <f t="shared" si="34"/>
        <v>0</v>
      </c>
      <c r="H1108" s="6">
        <f t="shared" si="35"/>
        <v>0</v>
      </c>
      <c r="I1108" s="14"/>
      <c r="J1108" s="7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1:26" ht="12.75" customHeight="1" x14ac:dyDescent="0.2">
      <c r="A1109" s="13">
        <v>152</v>
      </c>
      <c r="B1109" s="5">
        <v>99</v>
      </c>
      <c r="C1109" s="5">
        <f>BILANCA!D104</f>
        <v>0</v>
      </c>
      <c r="D1109" s="5">
        <f>BILANCA!E104</f>
        <v>0</v>
      </c>
      <c r="E1109" s="5">
        <v>0</v>
      </c>
      <c r="F1109" s="5">
        <v>0</v>
      </c>
      <c r="G1109" s="6">
        <f t="shared" si="34"/>
        <v>0</v>
      </c>
      <c r="H1109" s="6">
        <f t="shared" si="35"/>
        <v>0</v>
      </c>
      <c r="I1109" s="14"/>
      <c r="J1109" s="7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</row>
    <row r="1110" spans="1:26" ht="12.75" customHeight="1" x14ac:dyDescent="0.2">
      <c r="A1110" s="13">
        <v>152</v>
      </c>
      <c r="B1110" s="5">
        <v>100</v>
      </c>
      <c r="C1110" s="5">
        <f>BILANCA!D105</f>
        <v>0</v>
      </c>
      <c r="D1110" s="5">
        <f>BILANCA!E105</f>
        <v>0</v>
      </c>
      <c r="E1110" s="5">
        <v>0</v>
      </c>
      <c r="F1110" s="5">
        <v>0</v>
      </c>
      <c r="G1110" s="6">
        <f t="shared" si="34"/>
        <v>0</v>
      </c>
      <c r="H1110" s="6">
        <f t="shared" si="35"/>
        <v>0</v>
      </c>
      <c r="I1110" s="14"/>
      <c r="J1110" s="7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ht="12.75" customHeight="1" x14ac:dyDescent="0.2">
      <c r="A1111" s="13">
        <v>152</v>
      </c>
      <c r="B1111" s="5">
        <v>101</v>
      </c>
      <c r="C1111" s="5">
        <f>BILANCA!D106</f>
        <v>0</v>
      </c>
      <c r="D1111" s="5">
        <f>BILANCA!E106</f>
        <v>0</v>
      </c>
      <c r="E1111" s="5">
        <v>0</v>
      </c>
      <c r="F1111" s="5">
        <v>0</v>
      </c>
      <c r="G1111" s="6">
        <f t="shared" si="34"/>
        <v>0</v>
      </c>
      <c r="H1111" s="6">
        <f t="shared" si="35"/>
        <v>0</v>
      </c>
      <c r="I1111" s="14"/>
      <c r="J1111" s="7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1:26" ht="12.75" customHeight="1" x14ac:dyDescent="0.2">
      <c r="A1112" s="13">
        <v>152</v>
      </c>
      <c r="B1112" s="5">
        <v>102</v>
      </c>
      <c r="C1112" s="5">
        <f>BILANCA!D107</f>
        <v>0</v>
      </c>
      <c r="D1112" s="5">
        <f>BILANCA!E107</f>
        <v>0</v>
      </c>
      <c r="E1112" s="5">
        <v>0</v>
      </c>
      <c r="F1112" s="5">
        <v>0</v>
      </c>
      <c r="G1112" s="6">
        <f t="shared" si="34"/>
        <v>0</v>
      </c>
      <c r="H1112" s="6">
        <f t="shared" si="35"/>
        <v>0</v>
      </c>
      <c r="I1112" s="14"/>
      <c r="J1112" s="7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</row>
    <row r="1113" spans="1:26" ht="12.75" customHeight="1" x14ac:dyDescent="0.2">
      <c r="A1113" s="13">
        <v>152</v>
      </c>
      <c r="B1113" s="5">
        <v>103</v>
      </c>
      <c r="C1113" s="5">
        <f>BILANCA!D108</f>
        <v>0</v>
      </c>
      <c r="D1113" s="5">
        <f>BILANCA!E108</f>
        <v>0</v>
      </c>
      <c r="E1113" s="5">
        <v>0</v>
      </c>
      <c r="F1113" s="5">
        <v>0</v>
      </c>
      <c r="G1113" s="6">
        <f t="shared" si="34"/>
        <v>0</v>
      </c>
      <c r="H1113" s="6">
        <f t="shared" si="35"/>
        <v>0</v>
      </c>
      <c r="I1113" s="14"/>
      <c r="J1113" s="7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ht="12.75" customHeight="1" x14ac:dyDescent="0.2">
      <c r="A1114" s="13">
        <v>152</v>
      </c>
      <c r="B1114" s="5">
        <v>104</v>
      </c>
      <c r="C1114" s="5">
        <f>BILANCA!D109</f>
        <v>0</v>
      </c>
      <c r="D1114" s="5">
        <f>BILANCA!E109</f>
        <v>0</v>
      </c>
      <c r="E1114" s="5">
        <v>0</v>
      </c>
      <c r="F1114" s="5">
        <v>0</v>
      </c>
      <c r="G1114" s="6">
        <f t="shared" si="34"/>
        <v>0</v>
      </c>
      <c r="H1114" s="6">
        <f t="shared" si="35"/>
        <v>0</v>
      </c>
      <c r="I1114" s="14"/>
      <c r="J1114" s="7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1:26" ht="12.75" customHeight="1" x14ac:dyDescent="0.2">
      <c r="A1115" s="13">
        <v>152</v>
      </c>
      <c r="B1115" s="5">
        <v>105</v>
      </c>
      <c r="C1115" s="5">
        <f>BILANCA!D110</f>
        <v>0</v>
      </c>
      <c r="D1115" s="5">
        <f>BILANCA!E110</f>
        <v>0</v>
      </c>
      <c r="E1115" s="5">
        <v>0</v>
      </c>
      <c r="F1115" s="5">
        <v>0</v>
      </c>
      <c r="G1115" s="6">
        <f t="shared" si="34"/>
        <v>0</v>
      </c>
      <c r="H1115" s="6">
        <f t="shared" si="35"/>
        <v>0</v>
      </c>
      <c r="I1115" s="14"/>
      <c r="J1115" s="7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</row>
    <row r="1116" spans="1:26" ht="12.75" customHeight="1" x14ac:dyDescent="0.2">
      <c r="A1116" s="13">
        <v>152</v>
      </c>
      <c r="B1116" s="5">
        <v>106</v>
      </c>
      <c r="C1116" s="5">
        <f>BILANCA!D111</f>
        <v>0</v>
      </c>
      <c r="D1116" s="5">
        <f>BILANCA!E111</f>
        <v>0</v>
      </c>
      <c r="E1116" s="5">
        <v>0</v>
      </c>
      <c r="F1116" s="5">
        <v>0</v>
      </c>
      <c r="G1116" s="6">
        <f t="shared" si="34"/>
        <v>0</v>
      </c>
      <c r="H1116" s="6">
        <f t="shared" si="35"/>
        <v>0</v>
      </c>
      <c r="I1116" s="14"/>
      <c r="J1116" s="7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ht="12.75" customHeight="1" x14ac:dyDescent="0.2">
      <c r="A1117" s="13">
        <v>152</v>
      </c>
      <c r="B1117" s="5">
        <v>107</v>
      </c>
      <c r="C1117" s="5">
        <f>BILANCA!D112</f>
        <v>0</v>
      </c>
      <c r="D1117" s="5">
        <f>BILANCA!E112</f>
        <v>0</v>
      </c>
      <c r="E1117" s="5">
        <v>0</v>
      </c>
      <c r="F1117" s="5">
        <v>0</v>
      </c>
      <c r="G1117" s="6">
        <f t="shared" si="34"/>
        <v>0</v>
      </c>
      <c r="H1117" s="6">
        <f t="shared" si="35"/>
        <v>0</v>
      </c>
      <c r="I1117" s="14"/>
      <c r="J1117" s="7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1:26" ht="12.75" customHeight="1" x14ac:dyDescent="0.2">
      <c r="A1118" s="13">
        <v>152</v>
      </c>
      <c r="B1118" s="5">
        <v>108</v>
      </c>
      <c r="C1118" s="5">
        <f>BILANCA!D113</f>
        <v>0</v>
      </c>
      <c r="D1118" s="5">
        <f>BILANCA!E113</f>
        <v>0</v>
      </c>
      <c r="E1118" s="5">
        <v>0</v>
      </c>
      <c r="F1118" s="5">
        <v>0</v>
      </c>
      <c r="G1118" s="6">
        <f t="shared" si="34"/>
        <v>0</v>
      </c>
      <c r="H1118" s="6">
        <f t="shared" si="35"/>
        <v>0</v>
      </c>
      <c r="I1118" s="14"/>
      <c r="J1118" s="7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</row>
    <row r="1119" spans="1:26" ht="12.75" customHeight="1" x14ac:dyDescent="0.2">
      <c r="A1119" s="13">
        <v>152</v>
      </c>
      <c r="B1119" s="5">
        <v>109</v>
      </c>
      <c r="C1119" s="5">
        <f>BILANCA!D114</f>
        <v>0</v>
      </c>
      <c r="D1119" s="5">
        <f>BILANCA!E114</f>
        <v>0</v>
      </c>
      <c r="E1119" s="5">
        <v>0</v>
      </c>
      <c r="F1119" s="5">
        <v>0</v>
      </c>
      <c r="G1119" s="6">
        <f t="shared" si="34"/>
        <v>0</v>
      </c>
      <c r="H1119" s="6">
        <f t="shared" si="35"/>
        <v>0</v>
      </c>
      <c r="I1119" s="14"/>
      <c r="J1119" s="7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ht="12.75" customHeight="1" x14ac:dyDescent="0.2">
      <c r="A1120" s="13">
        <v>152</v>
      </c>
      <c r="B1120" s="5">
        <v>110</v>
      </c>
      <c r="C1120" s="5">
        <f>BILANCA!D115</f>
        <v>0</v>
      </c>
      <c r="D1120" s="5">
        <f>BILANCA!E115</f>
        <v>0</v>
      </c>
      <c r="E1120" s="5">
        <v>0</v>
      </c>
      <c r="F1120" s="5">
        <v>0</v>
      </c>
      <c r="G1120" s="6">
        <f t="shared" si="34"/>
        <v>0</v>
      </c>
      <c r="H1120" s="6">
        <f t="shared" si="35"/>
        <v>0</v>
      </c>
      <c r="I1120" s="14"/>
      <c r="J1120" s="7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1:26" ht="12.75" customHeight="1" x14ac:dyDescent="0.2">
      <c r="A1121" s="13">
        <v>152</v>
      </c>
      <c r="B1121" s="5">
        <v>111</v>
      </c>
      <c r="C1121" s="5">
        <f>BILANCA!D116</f>
        <v>0</v>
      </c>
      <c r="D1121" s="5">
        <f>BILANCA!E116</f>
        <v>0</v>
      </c>
      <c r="E1121" s="5">
        <v>0</v>
      </c>
      <c r="F1121" s="5">
        <v>0</v>
      </c>
      <c r="G1121" s="6">
        <f t="shared" si="34"/>
        <v>0</v>
      </c>
      <c r="H1121" s="6">
        <f t="shared" si="35"/>
        <v>0</v>
      </c>
      <c r="I1121" s="14"/>
      <c r="J1121" s="7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</row>
    <row r="1122" spans="1:26" ht="12.75" customHeight="1" x14ac:dyDescent="0.2">
      <c r="A1122" s="13">
        <v>152</v>
      </c>
      <c r="B1122" s="5">
        <v>112</v>
      </c>
      <c r="C1122" s="5">
        <f>BILANCA!D117</f>
        <v>0</v>
      </c>
      <c r="D1122" s="5">
        <f>BILANCA!E117</f>
        <v>0</v>
      </c>
      <c r="E1122" s="5">
        <v>0</v>
      </c>
      <c r="F1122" s="5">
        <v>0</v>
      </c>
      <c r="G1122" s="6">
        <f t="shared" si="34"/>
        <v>0</v>
      </c>
      <c r="H1122" s="6">
        <f t="shared" si="35"/>
        <v>0</v>
      </c>
      <c r="I1122" s="14"/>
      <c r="J1122" s="7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ht="12.75" customHeight="1" x14ac:dyDescent="0.2">
      <c r="A1123" s="13">
        <v>152</v>
      </c>
      <c r="B1123" s="5">
        <v>113</v>
      </c>
      <c r="C1123" s="5">
        <f>BILANCA!D118</f>
        <v>0</v>
      </c>
      <c r="D1123" s="5">
        <f>BILANCA!E118</f>
        <v>0</v>
      </c>
      <c r="E1123" s="5">
        <v>0</v>
      </c>
      <c r="F1123" s="5">
        <v>0</v>
      </c>
      <c r="G1123" s="6">
        <f t="shared" si="34"/>
        <v>0</v>
      </c>
      <c r="H1123" s="6">
        <f t="shared" si="35"/>
        <v>0</v>
      </c>
      <c r="I1123" s="14"/>
      <c r="J1123" s="7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1:26" ht="12.75" customHeight="1" x14ac:dyDescent="0.2">
      <c r="A1124" s="13">
        <v>152</v>
      </c>
      <c r="B1124" s="5">
        <v>114</v>
      </c>
      <c r="C1124" s="5">
        <f>BILANCA!D119</f>
        <v>0</v>
      </c>
      <c r="D1124" s="5">
        <f>BILANCA!E119</f>
        <v>0</v>
      </c>
      <c r="E1124" s="5">
        <v>0</v>
      </c>
      <c r="F1124" s="5">
        <v>0</v>
      </c>
      <c r="G1124" s="6">
        <f t="shared" si="34"/>
        <v>0</v>
      </c>
      <c r="H1124" s="6">
        <f t="shared" si="35"/>
        <v>0</v>
      </c>
      <c r="I1124" s="14"/>
      <c r="J1124" s="7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</row>
    <row r="1125" spans="1:26" ht="12.75" customHeight="1" x14ac:dyDescent="0.2">
      <c r="A1125" s="13">
        <v>152</v>
      </c>
      <c r="B1125" s="5">
        <v>115</v>
      </c>
      <c r="C1125" s="5">
        <f>BILANCA!D120</f>
        <v>0</v>
      </c>
      <c r="D1125" s="5">
        <f>BILANCA!E120</f>
        <v>0</v>
      </c>
      <c r="E1125" s="5">
        <v>0</v>
      </c>
      <c r="F1125" s="5">
        <v>0</v>
      </c>
      <c r="G1125" s="6">
        <f t="shared" si="34"/>
        <v>0</v>
      </c>
      <c r="H1125" s="6">
        <f t="shared" si="35"/>
        <v>0</v>
      </c>
      <c r="I1125" s="14"/>
      <c r="J1125" s="7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ht="12.75" customHeight="1" x14ac:dyDescent="0.2">
      <c r="A1126" s="13">
        <v>152</v>
      </c>
      <c r="B1126" s="5">
        <v>116</v>
      </c>
      <c r="C1126" s="5">
        <f>BILANCA!D121</f>
        <v>0</v>
      </c>
      <c r="D1126" s="5">
        <f>BILANCA!E121</f>
        <v>0</v>
      </c>
      <c r="E1126" s="5">
        <v>0</v>
      </c>
      <c r="F1126" s="5">
        <v>0</v>
      </c>
      <c r="G1126" s="6">
        <f t="shared" si="34"/>
        <v>0</v>
      </c>
      <c r="H1126" s="6">
        <f t="shared" si="35"/>
        <v>0</v>
      </c>
      <c r="I1126" s="14"/>
      <c r="J1126" s="7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1:26" ht="12.75" customHeight="1" x14ac:dyDescent="0.2">
      <c r="A1127" s="13">
        <v>152</v>
      </c>
      <c r="B1127" s="5">
        <v>117</v>
      </c>
      <c r="C1127" s="5">
        <f>BILANCA!D122</f>
        <v>0</v>
      </c>
      <c r="D1127" s="5">
        <f>BILANCA!E122</f>
        <v>0</v>
      </c>
      <c r="E1127" s="5">
        <v>0</v>
      </c>
      <c r="F1127" s="5">
        <v>0</v>
      </c>
      <c r="G1127" s="6">
        <f t="shared" si="34"/>
        <v>0</v>
      </c>
      <c r="H1127" s="6">
        <f t="shared" si="35"/>
        <v>0</v>
      </c>
      <c r="I1127" s="14"/>
      <c r="J1127" s="7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</row>
    <row r="1128" spans="1:26" ht="12.75" customHeight="1" x14ac:dyDescent="0.2">
      <c r="A1128" s="13">
        <v>152</v>
      </c>
      <c r="B1128" s="5">
        <v>118</v>
      </c>
      <c r="C1128" s="5">
        <f>BILANCA!D123</f>
        <v>0</v>
      </c>
      <c r="D1128" s="5">
        <f>BILANCA!E123</f>
        <v>0</v>
      </c>
      <c r="E1128" s="5">
        <v>0</v>
      </c>
      <c r="F1128" s="5">
        <v>0</v>
      </c>
      <c r="G1128" s="6">
        <f t="shared" si="34"/>
        <v>0</v>
      </c>
      <c r="H1128" s="6">
        <f t="shared" si="35"/>
        <v>0</v>
      </c>
      <c r="I1128" s="14"/>
      <c r="J1128" s="7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ht="12.75" customHeight="1" x14ac:dyDescent="0.2">
      <c r="A1129" s="13">
        <v>152</v>
      </c>
      <c r="B1129" s="5">
        <v>119</v>
      </c>
      <c r="C1129" s="5">
        <f>BILANCA!D124</f>
        <v>0</v>
      </c>
      <c r="D1129" s="5">
        <f>BILANCA!E124</f>
        <v>0</v>
      </c>
      <c r="E1129" s="5">
        <v>0</v>
      </c>
      <c r="F1129" s="5">
        <v>0</v>
      </c>
      <c r="G1129" s="6">
        <f t="shared" si="34"/>
        <v>0</v>
      </c>
      <c r="H1129" s="6">
        <f t="shared" si="35"/>
        <v>0</v>
      </c>
      <c r="I1129" s="14"/>
      <c r="J1129" s="7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1:26" ht="12.75" customHeight="1" x14ac:dyDescent="0.2">
      <c r="A1130" s="13">
        <v>152</v>
      </c>
      <c r="B1130" s="5">
        <v>120</v>
      </c>
      <c r="C1130" s="5">
        <f>BILANCA!D125</f>
        <v>0</v>
      </c>
      <c r="D1130" s="5">
        <f>BILANCA!E125</f>
        <v>0</v>
      </c>
      <c r="E1130" s="5">
        <v>0</v>
      </c>
      <c r="F1130" s="5">
        <v>0</v>
      </c>
      <c r="G1130" s="6">
        <f t="shared" si="34"/>
        <v>0</v>
      </c>
      <c r="H1130" s="6">
        <f t="shared" si="35"/>
        <v>0</v>
      </c>
      <c r="I1130" s="14"/>
      <c r="J1130" s="7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</row>
    <row r="1131" spans="1:26" ht="12.75" customHeight="1" x14ac:dyDescent="0.2">
      <c r="A1131" s="13">
        <v>152</v>
      </c>
      <c r="B1131" s="5">
        <v>121</v>
      </c>
      <c r="C1131" s="5">
        <f>BILANCA!D126</f>
        <v>0</v>
      </c>
      <c r="D1131" s="5">
        <f>BILANCA!E126</f>
        <v>0</v>
      </c>
      <c r="E1131" s="5">
        <v>0</v>
      </c>
      <c r="F1131" s="5">
        <v>0</v>
      </c>
      <c r="G1131" s="6">
        <f t="shared" si="34"/>
        <v>0</v>
      </c>
      <c r="H1131" s="6">
        <f t="shared" si="35"/>
        <v>0</v>
      </c>
      <c r="I1131" s="14"/>
      <c r="J1131" s="7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ht="12.75" customHeight="1" x14ac:dyDescent="0.2">
      <c r="A1132" s="13">
        <v>152</v>
      </c>
      <c r="B1132" s="5">
        <v>122</v>
      </c>
      <c r="C1132" s="5">
        <f>BILANCA!D127</f>
        <v>0</v>
      </c>
      <c r="D1132" s="5">
        <f>BILANCA!E127</f>
        <v>0</v>
      </c>
      <c r="E1132" s="5">
        <v>0</v>
      </c>
      <c r="F1132" s="5">
        <v>0</v>
      </c>
      <c r="G1132" s="6">
        <f t="shared" si="34"/>
        <v>0</v>
      </c>
      <c r="H1132" s="6">
        <f t="shared" si="35"/>
        <v>0</v>
      </c>
      <c r="I1132" s="14"/>
      <c r="J1132" s="7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1:26" ht="12.75" customHeight="1" x14ac:dyDescent="0.2">
      <c r="A1133" s="13">
        <v>152</v>
      </c>
      <c r="B1133" s="5">
        <v>123</v>
      </c>
      <c r="C1133" s="5">
        <f>BILANCA!D128</f>
        <v>0</v>
      </c>
      <c r="D1133" s="5">
        <f>BILANCA!E128</f>
        <v>0</v>
      </c>
      <c r="E1133" s="5">
        <v>0</v>
      </c>
      <c r="F1133" s="5">
        <v>0</v>
      </c>
      <c r="G1133" s="6">
        <f t="shared" si="34"/>
        <v>0</v>
      </c>
      <c r="H1133" s="6">
        <f t="shared" si="35"/>
        <v>0</v>
      </c>
      <c r="I1133" s="14"/>
      <c r="J1133" s="7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</row>
    <row r="1134" spans="1:26" ht="12.75" customHeight="1" x14ac:dyDescent="0.2">
      <c r="A1134" s="13">
        <v>152</v>
      </c>
      <c r="B1134" s="5">
        <v>124</v>
      </c>
      <c r="C1134" s="5">
        <f>BILANCA!D129</f>
        <v>0</v>
      </c>
      <c r="D1134" s="5">
        <f>BILANCA!E129</f>
        <v>0</v>
      </c>
      <c r="E1134" s="5">
        <v>0</v>
      </c>
      <c r="F1134" s="5">
        <v>0</v>
      </c>
      <c r="G1134" s="6">
        <f t="shared" si="34"/>
        <v>0</v>
      </c>
      <c r="H1134" s="6">
        <f t="shared" si="35"/>
        <v>0</v>
      </c>
      <c r="I1134" s="14"/>
      <c r="J1134" s="7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ht="12.75" customHeight="1" x14ac:dyDescent="0.2">
      <c r="A1135" s="13">
        <v>152</v>
      </c>
      <c r="B1135" s="5">
        <v>125</v>
      </c>
      <c r="C1135" s="5">
        <f>BILANCA!D130</f>
        <v>0</v>
      </c>
      <c r="D1135" s="5">
        <f>BILANCA!E130</f>
        <v>0</v>
      </c>
      <c r="E1135" s="5">
        <v>0</v>
      </c>
      <c r="F1135" s="5">
        <v>0</v>
      </c>
      <c r="G1135" s="6">
        <f t="shared" si="34"/>
        <v>0</v>
      </c>
      <c r="H1135" s="6">
        <f t="shared" si="35"/>
        <v>0</v>
      </c>
      <c r="I1135" s="14"/>
      <c r="J1135" s="7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1:26" ht="12.75" customHeight="1" x14ac:dyDescent="0.2">
      <c r="A1136" s="13">
        <v>152</v>
      </c>
      <c r="B1136" s="5">
        <v>126</v>
      </c>
      <c r="C1136" s="5">
        <f>BILANCA!D131</f>
        <v>0</v>
      </c>
      <c r="D1136" s="5">
        <f>BILANCA!E131</f>
        <v>0</v>
      </c>
      <c r="E1136" s="5">
        <v>0</v>
      </c>
      <c r="F1136" s="5">
        <v>0</v>
      </c>
      <c r="G1136" s="6">
        <f t="shared" si="34"/>
        <v>0</v>
      </c>
      <c r="H1136" s="6">
        <f t="shared" si="35"/>
        <v>0</v>
      </c>
      <c r="I1136" s="14"/>
      <c r="J1136" s="7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</row>
    <row r="1137" spans="1:26" ht="12.75" customHeight="1" x14ac:dyDescent="0.2">
      <c r="A1137" s="13">
        <v>152</v>
      </c>
      <c r="B1137" s="5">
        <v>127</v>
      </c>
      <c r="C1137" s="5">
        <f>BILANCA!D132</f>
        <v>0</v>
      </c>
      <c r="D1137" s="5">
        <f>BILANCA!E132</f>
        <v>0</v>
      </c>
      <c r="E1137" s="5">
        <v>0</v>
      </c>
      <c r="F1137" s="5">
        <v>0</v>
      </c>
      <c r="G1137" s="6">
        <f t="shared" si="34"/>
        <v>0</v>
      </c>
      <c r="H1137" s="6">
        <f t="shared" si="35"/>
        <v>0</v>
      </c>
      <c r="I1137" s="14"/>
      <c r="J1137" s="7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ht="12.75" customHeight="1" x14ac:dyDescent="0.2">
      <c r="A1138" s="13">
        <v>152</v>
      </c>
      <c r="B1138" s="5">
        <v>128</v>
      </c>
      <c r="C1138" s="5">
        <f>BILANCA!D133</f>
        <v>0</v>
      </c>
      <c r="D1138" s="5">
        <f>BILANCA!E133</f>
        <v>0</v>
      </c>
      <c r="E1138" s="5">
        <v>0</v>
      </c>
      <c r="F1138" s="5">
        <v>0</v>
      </c>
      <c r="G1138" s="6">
        <f t="shared" si="34"/>
        <v>0</v>
      </c>
      <c r="H1138" s="6">
        <f t="shared" si="35"/>
        <v>0</v>
      </c>
      <c r="I1138" s="14"/>
      <c r="J1138" s="7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1:26" ht="12.75" customHeight="1" x14ac:dyDescent="0.2">
      <c r="A1139" s="13">
        <v>152</v>
      </c>
      <c r="B1139" s="5">
        <v>129</v>
      </c>
      <c r="C1139" s="5">
        <f>BILANCA!D134</f>
        <v>0</v>
      </c>
      <c r="D1139" s="5">
        <f>BILANCA!E134</f>
        <v>0</v>
      </c>
      <c r="E1139" s="5">
        <v>0</v>
      </c>
      <c r="F1139" s="5">
        <v>0</v>
      </c>
      <c r="G1139" s="6">
        <f t="shared" ref="G1139:G1202" si="36">B1139/1000*C1139+B1139/500*D1139</f>
        <v>0</v>
      </c>
      <c r="H1139" s="6">
        <f t="shared" si="35"/>
        <v>0</v>
      </c>
      <c r="I1139" s="14"/>
      <c r="J1139" s="7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</row>
    <row r="1140" spans="1:26" ht="12.75" customHeight="1" x14ac:dyDescent="0.2">
      <c r="A1140" s="13">
        <v>152</v>
      </c>
      <c r="B1140" s="5">
        <v>130</v>
      </c>
      <c r="C1140" s="5">
        <f>BILANCA!D135</f>
        <v>0</v>
      </c>
      <c r="D1140" s="5">
        <f>BILANCA!E135</f>
        <v>0</v>
      </c>
      <c r="E1140" s="5">
        <v>0</v>
      </c>
      <c r="F1140" s="5">
        <v>0</v>
      </c>
      <c r="G1140" s="6">
        <f t="shared" si="36"/>
        <v>0</v>
      </c>
      <c r="H1140" s="6">
        <f t="shared" si="35"/>
        <v>0</v>
      </c>
      <c r="I1140" s="14"/>
      <c r="J1140" s="7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ht="12.75" customHeight="1" x14ac:dyDescent="0.2">
      <c r="A1141" s="13">
        <v>152</v>
      </c>
      <c r="B1141" s="5">
        <v>131</v>
      </c>
      <c r="C1141" s="5">
        <f>BILANCA!D136</f>
        <v>0</v>
      </c>
      <c r="D1141" s="5">
        <f>BILANCA!E136</f>
        <v>0</v>
      </c>
      <c r="E1141" s="5">
        <v>0</v>
      </c>
      <c r="F1141" s="5">
        <v>0</v>
      </c>
      <c r="G1141" s="6">
        <f t="shared" si="36"/>
        <v>0</v>
      </c>
      <c r="H1141" s="6">
        <f t="shared" si="35"/>
        <v>0</v>
      </c>
      <c r="I1141" s="14"/>
      <c r="J1141" s="7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1:26" ht="12.75" customHeight="1" x14ac:dyDescent="0.2">
      <c r="A1142" s="13">
        <v>152</v>
      </c>
      <c r="B1142" s="5">
        <v>132</v>
      </c>
      <c r="C1142" s="5">
        <f>BILANCA!D137</f>
        <v>0</v>
      </c>
      <c r="D1142" s="5">
        <f>BILANCA!E137</f>
        <v>0</v>
      </c>
      <c r="E1142" s="5">
        <v>0</v>
      </c>
      <c r="F1142" s="5">
        <v>0</v>
      </c>
      <c r="G1142" s="6">
        <f t="shared" si="36"/>
        <v>0</v>
      </c>
      <c r="H1142" s="6">
        <f t="shared" si="35"/>
        <v>0</v>
      </c>
      <c r="I1142" s="14"/>
      <c r="J1142" s="7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</row>
    <row r="1143" spans="1:26" ht="12.75" customHeight="1" x14ac:dyDescent="0.2">
      <c r="A1143" s="13">
        <v>152</v>
      </c>
      <c r="B1143" s="5">
        <v>133</v>
      </c>
      <c r="C1143" s="5">
        <f>BILANCA!D138</f>
        <v>0</v>
      </c>
      <c r="D1143" s="5">
        <f>BILANCA!E138</f>
        <v>0</v>
      </c>
      <c r="E1143" s="5">
        <v>0</v>
      </c>
      <c r="F1143" s="5">
        <v>0</v>
      </c>
      <c r="G1143" s="6">
        <f t="shared" si="36"/>
        <v>0</v>
      </c>
      <c r="H1143" s="6">
        <f t="shared" si="35"/>
        <v>0</v>
      </c>
      <c r="I1143" s="14"/>
      <c r="J1143" s="7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ht="12.75" customHeight="1" x14ac:dyDescent="0.2">
      <c r="A1144" s="13">
        <v>152</v>
      </c>
      <c r="B1144" s="5">
        <v>134</v>
      </c>
      <c r="C1144" s="5">
        <f>BILANCA!D139</f>
        <v>0</v>
      </c>
      <c r="D1144" s="5">
        <f>BILANCA!E139</f>
        <v>0</v>
      </c>
      <c r="E1144" s="5">
        <v>0</v>
      </c>
      <c r="F1144" s="5">
        <v>0</v>
      </c>
      <c r="G1144" s="6">
        <f t="shared" si="36"/>
        <v>0</v>
      </c>
      <c r="H1144" s="6">
        <f t="shared" si="35"/>
        <v>0</v>
      </c>
      <c r="I1144" s="14"/>
      <c r="J1144" s="7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1:26" ht="12.75" customHeight="1" x14ac:dyDescent="0.2">
      <c r="A1145" s="13">
        <v>152</v>
      </c>
      <c r="B1145" s="5">
        <v>135</v>
      </c>
      <c r="C1145" s="5">
        <f>BILANCA!D140</f>
        <v>0</v>
      </c>
      <c r="D1145" s="5">
        <f>BILANCA!E140</f>
        <v>0</v>
      </c>
      <c r="E1145" s="5">
        <v>0</v>
      </c>
      <c r="F1145" s="5">
        <v>0</v>
      </c>
      <c r="G1145" s="6">
        <f t="shared" si="36"/>
        <v>0</v>
      </c>
      <c r="H1145" s="6">
        <f t="shared" si="35"/>
        <v>0</v>
      </c>
      <c r="I1145" s="14"/>
      <c r="J1145" s="7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</row>
    <row r="1146" spans="1:26" ht="12.75" customHeight="1" x14ac:dyDescent="0.2">
      <c r="A1146" s="13">
        <v>152</v>
      </c>
      <c r="B1146" s="5">
        <v>136</v>
      </c>
      <c r="C1146" s="5">
        <f>BILANCA!D141</f>
        <v>0</v>
      </c>
      <c r="D1146" s="5">
        <f>BILANCA!E141</f>
        <v>0</v>
      </c>
      <c r="E1146" s="5">
        <v>0</v>
      </c>
      <c r="F1146" s="5">
        <v>0</v>
      </c>
      <c r="G1146" s="6">
        <f t="shared" si="36"/>
        <v>0</v>
      </c>
      <c r="H1146" s="6">
        <f t="shared" si="35"/>
        <v>0</v>
      </c>
      <c r="I1146" s="14"/>
      <c r="J1146" s="7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ht="12.75" customHeight="1" x14ac:dyDescent="0.2">
      <c r="A1147" s="13">
        <v>152</v>
      </c>
      <c r="B1147" s="5">
        <v>137</v>
      </c>
      <c r="C1147" s="5">
        <f>BILANCA!D142</f>
        <v>0</v>
      </c>
      <c r="D1147" s="5">
        <f>BILANCA!E142</f>
        <v>0</v>
      </c>
      <c r="E1147" s="5">
        <v>0</v>
      </c>
      <c r="F1147" s="5">
        <v>0</v>
      </c>
      <c r="G1147" s="6">
        <f t="shared" si="36"/>
        <v>0</v>
      </c>
      <c r="H1147" s="6">
        <f t="shared" si="35"/>
        <v>0</v>
      </c>
      <c r="I1147" s="14"/>
      <c r="J1147" s="7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1:26" ht="12.75" customHeight="1" x14ac:dyDescent="0.2">
      <c r="A1148" s="13">
        <v>152</v>
      </c>
      <c r="B1148" s="5">
        <v>138</v>
      </c>
      <c r="C1148" s="5">
        <f>BILANCA!D143</f>
        <v>0</v>
      </c>
      <c r="D1148" s="5">
        <f>BILANCA!E143</f>
        <v>0</v>
      </c>
      <c r="E1148" s="5">
        <v>0</v>
      </c>
      <c r="F1148" s="5">
        <v>0</v>
      </c>
      <c r="G1148" s="6">
        <f t="shared" si="36"/>
        <v>0</v>
      </c>
      <c r="H1148" s="6">
        <f t="shared" si="35"/>
        <v>0</v>
      </c>
      <c r="I1148" s="14"/>
      <c r="J1148" s="7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</row>
    <row r="1149" spans="1:26" ht="12.75" customHeight="1" x14ac:dyDescent="0.2">
      <c r="A1149" s="13">
        <v>152</v>
      </c>
      <c r="B1149" s="5">
        <v>139</v>
      </c>
      <c r="C1149" s="5">
        <f>BILANCA!D144</f>
        <v>0</v>
      </c>
      <c r="D1149" s="5">
        <f>BILANCA!E144</f>
        <v>0</v>
      </c>
      <c r="E1149" s="5">
        <v>0</v>
      </c>
      <c r="F1149" s="5">
        <v>0</v>
      </c>
      <c r="G1149" s="6">
        <f t="shared" si="36"/>
        <v>0</v>
      </c>
      <c r="H1149" s="6">
        <f t="shared" si="35"/>
        <v>0</v>
      </c>
      <c r="I1149" s="14"/>
      <c r="J1149" s="7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ht="12.75" customHeight="1" x14ac:dyDescent="0.2">
      <c r="A1150" s="13">
        <v>152</v>
      </c>
      <c r="B1150" s="5">
        <v>140</v>
      </c>
      <c r="C1150" s="5">
        <f>BILANCA!D145</f>
        <v>0</v>
      </c>
      <c r="D1150" s="5">
        <f>BILANCA!E145</f>
        <v>0</v>
      </c>
      <c r="E1150" s="5">
        <v>0</v>
      </c>
      <c r="F1150" s="5">
        <v>0</v>
      </c>
      <c r="G1150" s="6">
        <f t="shared" si="36"/>
        <v>0</v>
      </c>
      <c r="H1150" s="6">
        <f t="shared" si="35"/>
        <v>0</v>
      </c>
      <c r="I1150" s="14"/>
      <c r="J1150" s="7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1:26" ht="12.75" customHeight="1" x14ac:dyDescent="0.2">
      <c r="A1151" s="13">
        <v>152</v>
      </c>
      <c r="B1151" s="5">
        <v>141</v>
      </c>
      <c r="C1151" s="5">
        <f>BILANCA!D146</f>
        <v>0</v>
      </c>
      <c r="D1151" s="5">
        <f>BILANCA!E146</f>
        <v>0</v>
      </c>
      <c r="E1151" s="5">
        <v>0</v>
      </c>
      <c r="F1151" s="5">
        <v>0</v>
      </c>
      <c r="G1151" s="6">
        <f t="shared" si="36"/>
        <v>0</v>
      </c>
      <c r="H1151" s="6">
        <f t="shared" si="35"/>
        <v>0</v>
      </c>
      <c r="I1151" s="14"/>
      <c r="J1151" s="7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</row>
    <row r="1152" spans="1:26" ht="12.75" customHeight="1" x14ac:dyDescent="0.2">
      <c r="A1152" s="13">
        <v>152</v>
      </c>
      <c r="B1152" s="5">
        <v>142</v>
      </c>
      <c r="C1152" s="5">
        <f>BILANCA!D147</f>
        <v>0</v>
      </c>
      <c r="D1152" s="5">
        <f>BILANCA!E147</f>
        <v>0</v>
      </c>
      <c r="E1152" s="5">
        <v>0</v>
      </c>
      <c r="F1152" s="5">
        <v>0</v>
      </c>
      <c r="G1152" s="6">
        <f t="shared" si="36"/>
        <v>0</v>
      </c>
      <c r="H1152" s="6">
        <f t="shared" si="35"/>
        <v>0</v>
      </c>
      <c r="I1152" s="14"/>
      <c r="J1152" s="7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ht="12.75" customHeight="1" x14ac:dyDescent="0.2">
      <c r="A1153" s="13">
        <v>152</v>
      </c>
      <c r="B1153" s="5">
        <v>143</v>
      </c>
      <c r="C1153" s="5">
        <f>BILANCA!D148</f>
        <v>0</v>
      </c>
      <c r="D1153" s="5">
        <f>BILANCA!E148</f>
        <v>0</v>
      </c>
      <c r="E1153" s="5">
        <v>0</v>
      </c>
      <c r="F1153" s="5">
        <v>0</v>
      </c>
      <c r="G1153" s="6">
        <f t="shared" si="36"/>
        <v>0</v>
      </c>
      <c r="H1153" s="6">
        <f t="shared" si="35"/>
        <v>0</v>
      </c>
      <c r="I1153" s="14"/>
      <c r="J1153" s="7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1:26" ht="12.75" customHeight="1" x14ac:dyDescent="0.2">
      <c r="A1154" s="13">
        <v>152</v>
      </c>
      <c r="B1154" s="5">
        <v>144</v>
      </c>
      <c r="C1154" s="5">
        <f>BILANCA!D149</f>
        <v>0</v>
      </c>
      <c r="D1154" s="5">
        <f>BILANCA!E149</f>
        <v>0</v>
      </c>
      <c r="E1154" s="5">
        <v>0</v>
      </c>
      <c r="F1154" s="5">
        <v>0</v>
      </c>
      <c r="G1154" s="6">
        <f t="shared" si="36"/>
        <v>0</v>
      </c>
      <c r="H1154" s="6">
        <f t="shared" ref="H1154:H1217" si="37">ABS(C1154-ROUND(C1154,0))+ABS(D1154-ROUND(D1154,0))</f>
        <v>0</v>
      </c>
      <c r="I1154" s="14"/>
      <c r="J1154" s="7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</row>
    <row r="1155" spans="1:26" ht="12.75" customHeight="1" x14ac:dyDescent="0.2">
      <c r="A1155" s="13">
        <v>152</v>
      </c>
      <c r="B1155" s="5">
        <v>145</v>
      </c>
      <c r="C1155" s="5">
        <f>BILANCA!D150</f>
        <v>0</v>
      </c>
      <c r="D1155" s="5">
        <f>BILANCA!E150</f>
        <v>0</v>
      </c>
      <c r="E1155" s="5">
        <v>0</v>
      </c>
      <c r="F1155" s="5">
        <v>0</v>
      </c>
      <c r="G1155" s="6">
        <f t="shared" si="36"/>
        <v>0</v>
      </c>
      <c r="H1155" s="6">
        <f t="shared" si="37"/>
        <v>0</v>
      </c>
      <c r="I1155" s="14"/>
      <c r="J1155" s="7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ht="12.75" customHeight="1" x14ac:dyDescent="0.2">
      <c r="A1156" s="13">
        <v>152</v>
      </c>
      <c r="B1156" s="5">
        <v>146</v>
      </c>
      <c r="C1156" s="5">
        <f>BILANCA!D151</f>
        <v>0</v>
      </c>
      <c r="D1156" s="5">
        <f>BILANCA!E151</f>
        <v>0</v>
      </c>
      <c r="E1156" s="5">
        <v>0</v>
      </c>
      <c r="F1156" s="5">
        <v>0</v>
      </c>
      <c r="G1156" s="6">
        <f t="shared" si="36"/>
        <v>0</v>
      </c>
      <c r="H1156" s="6">
        <f t="shared" si="37"/>
        <v>0</v>
      </c>
      <c r="I1156" s="14"/>
      <c r="J1156" s="7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1:26" ht="12.75" customHeight="1" x14ac:dyDescent="0.2">
      <c r="A1157" s="13">
        <v>152</v>
      </c>
      <c r="B1157" s="5">
        <v>147</v>
      </c>
      <c r="C1157" s="5">
        <f>BILANCA!D152</f>
        <v>0</v>
      </c>
      <c r="D1157" s="5">
        <f>BILANCA!E152</f>
        <v>0</v>
      </c>
      <c r="E1157" s="5">
        <v>0</v>
      </c>
      <c r="F1157" s="5">
        <v>0</v>
      </c>
      <c r="G1157" s="6">
        <f t="shared" si="36"/>
        <v>0</v>
      </c>
      <c r="H1157" s="6">
        <f t="shared" si="37"/>
        <v>0</v>
      </c>
      <c r="I1157" s="14"/>
      <c r="J1157" s="7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</row>
    <row r="1158" spans="1:26" ht="12.75" customHeight="1" x14ac:dyDescent="0.2">
      <c r="A1158" s="13">
        <v>152</v>
      </c>
      <c r="B1158" s="5">
        <v>148</v>
      </c>
      <c r="C1158" s="5">
        <f>BILANCA!D153</f>
        <v>0</v>
      </c>
      <c r="D1158" s="5">
        <f>BILANCA!E153</f>
        <v>0</v>
      </c>
      <c r="E1158" s="5">
        <v>0</v>
      </c>
      <c r="F1158" s="5">
        <v>0</v>
      </c>
      <c r="G1158" s="6">
        <f t="shared" si="36"/>
        <v>0</v>
      </c>
      <c r="H1158" s="6">
        <f t="shared" si="37"/>
        <v>0</v>
      </c>
      <c r="I1158" s="14"/>
      <c r="J1158" s="7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ht="12.75" customHeight="1" x14ac:dyDescent="0.2">
      <c r="A1159" s="13">
        <v>152</v>
      </c>
      <c r="B1159" s="5">
        <v>149</v>
      </c>
      <c r="C1159" s="5">
        <f>BILANCA!D154</f>
        <v>0</v>
      </c>
      <c r="D1159" s="5">
        <f>BILANCA!E154</f>
        <v>0</v>
      </c>
      <c r="E1159" s="5">
        <v>0</v>
      </c>
      <c r="F1159" s="5">
        <v>0</v>
      </c>
      <c r="G1159" s="6">
        <f t="shared" si="36"/>
        <v>0</v>
      </c>
      <c r="H1159" s="6">
        <f t="shared" si="37"/>
        <v>0</v>
      </c>
      <c r="I1159" s="14"/>
      <c r="J1159" s="7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1:26" ht="12.75" customHeight="1" x14ac:dyDescent="0.2">
      <c r="A1160" s="13">
        <v>152</v>
      </c>
      <c r="B1160" s="5">
        <v>150</v>
      </c>
      <c r="C1160" s="5">
        <f>BILANCA!D155</f>
        <v>0</v>
      </c>
      <c r="D1160" s="5">
        <f>BILANCA!E155</f>
        <v>0</v>
      </c>
      <c r="E1160" s="5">
        <v>0</v>
      </c>
      <c r="F1160" s="5">
        <v>0</v>
      </c>
      <c r="G1160" s="6">
        <f t="shared" si="36"/>
        <v>0</v>
      </c>
      <c r="H1160" s="6">
        <f t="shared" si="37"/>
        <v>0</v>
      </c>
      <c r="I1160" s="14"/>
      <c r="J1160" s="7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</row>
    <row r="1161" spans="1:26" ht="12.75" customHeight="1" x14ac:dyDescent="0.2">
      <c r="A1161" s="13">
        <v>152</v>
      </c>
      <c r="B1161" s="5">
        <v>151</v>
      </c>
      <c r="C1161" s="5">
        <f>BILANCA!D156</f>
        <v>0</v>
      </c>
      <c r="D1161" s="5">
        <f>BILANCA!E156</f>
        <v>0</v>
      </c>
      <c r="E1161" s="5">
        <v>0</v>
      </c>
      <c r="F1161" s="5">
        <v>0</v>
      </c>
      <c r="G1161" s="6">
        <f t="shared" si="36"/>
        <v>0</v>
      </c>
      <c r="H1161" s="6">
        <f t="shared" si="37"/>
        <v>0</v>
      </c>
      <c r="I1161" s="14"/>
      <c r="J1161" s="7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ht="12.75" customHeight="1" x14ac:dyDescent="0.2">
      <c r="A1162" s="13">
        <v>152</v>
      </c>
      <c r="B1162" s="5">
        <v>152</v>
      </c>
      <c r="C1162" s="5">
        <f>BILANCA!D157</f>
        <v>0</v>
      </c>
      <c r="D1162" s="5">
        <f>BILANCA!E157</f>
        <v>0</v>
      </c>
      <c r="E1162" s="5">
        <v>0</v>
      </c>
      <c r="F1162" s="5">
        <v>0</v>
      </c>
      <c r="G1162" s="6">
        <f t="shared" si="36"/>
        <v>0</v>
      </c>
      <c r="H1162" s="6">
        <f t="shared" si="37"/>
        <v>0</v>
      </c>
      <c r="I1162" s="14"/>
      <c r="J1162" s="7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1:26" ht="12.75" customHeight="1" x14ac:dyDescent="0.2">
      <c r="A1163" s="13">
        <v>152</v>
      </c>
      <c r="B1163" s="5">
        <v>153</v>
      </c>
      <c r="C1163" s="5">
        <f>BILANCA!D158</f>
        <v>0</v>
      </c>
      <c r="D1163" s="5">
        <f>BILANCA!E158</f>
        <v>0</v>
      </c>
      <c r="E1163" s="5">
        <v>0</v>
      </c>
      <c r="F1163" s="5">
        <v>0</v>
      </c>
      <c r="G1163" s="6">
        <f t="shared" si="36"/>
        <v>0</v>
      </c>
      <c r="H1163" s="6">
        <f t="shared" si="37"/>
        <v>0</v>
      </c>
      <c r="I1163" s="14"/>
      <c r="J1163" s="7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</row>
    <row r="1164" spans="1:26" ht="12.75" customHeight="1" x14ac:dyDescent="0.2">
      <c r="A1164" s="13">
        <v>152</v>
      </c>
      <c r="B1164" s="5">
        <v>154</v>
      </c>
      <c r="C1164" s="5">
        <f>BILANCA!D159</f>
        <v>0</v>
      </c>
      <c r="D1164" s="5">
        <f>BILANCA!E159</f>
        <v>0</v>
      </c>
      <c r="E1164" s="5">
        <v>0</v>
      </c>
      <c r="F1164" s="5">
        <v>0</v>
      </c>
      <c r="G1164" s="6">
        <f t="shared" si="36"/>
        <v>0</v>
      </c>
      <c r="H1164" s="6">
        <f t="shared" si="37"/>
        <v>0</v>
      </c>
      <c r="I1164" s="14"/>
      <c r="J1164" s="7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ht="12.75" customHeight="1" x14ac:dyDescent="0.2">
      <c r="A1165" s="13">
        <v>152</v>
      </c>
      <c r="B1165" s="5">
        <v>155</v>
      </c>
      <c r="C1165" s="5">
        <f>BILANCA!D160</f>
        <v>0</v>
      </c>
      <c r="D1165" s="5">
        <f>BILANCA!E160</f>
        <v>0</v>
      </c>
      <c r="E1165" s="5">
        <v>0</v>
      </c>
      <c r="F1165" s="5">
        <v>0</v>
      </c>
      <c r="G1165" s="6">
        <f t="shared" si="36"/>
        <v>0</v>
      </c>
      <c r="H1165" s="6">
        <f t="shared" si="37"/>
        <v>0</v>
      </c>
      <c r="I1165" s="14"/>
      <c r="J1165" s="7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1:26" ht="12.75" customHeight="1" x14ac:dyDescent="0.2">
      <c r="A1166" s="13">
        <v>152</v>
      </c>
      <c r="B1166" s="5">
        <v>156</v>
      </c>
      <c r="C1166" s="5">
        <f>BILANCA!D161</f>
        <v>0</v>
      </c>
      <c r="D1166" s="5">
        <f>BILANCA!E161</f>
        <v>0</v>
      </c>
      <c r="E1166" s="5">
        <v>0</v>
      </c>
      <c r="F1166" s="5">
        <v>0</v>
      </c>
      <c r="G1166" s="6">
        <f t="shared" si="36"/>
        <v>0</v>
      </c>
      <c r="H1166" s="6">
        <f t="shared" si="37"/>
        <v>0</v>
      </c>
      <c r="I1166" s="14"/>
      <c r="J1166" s="7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</row>
    <row r="1167" spans="1:26" ht="12.75" customHeight="1" x14ac:dyDescent="0.2">
      <c r="A1167" s="13">
        <v>152</v>
      </c>
      <c r="B1167" s="5">
        <v>157</v>
      </c>
      <c r="C1167" s="5">
        <f>BILANCA!D162</f>
        <v>0</v>
      </c>
      <c r="D1167" s="5">
        <f>BILANCA!E162</f>
        <v>0</v>
      </c>
      <c r="E1167" s="5">
        <v>0</v>
      </c>
      <c r="F1167" s="5">
        <v>0</v>
      </c>
      <c r="G1167" s="6">
        <f t="shared" si="36"/>
        <v>0</v>
      </c>
      <c r="H1167" s="6">
        <f t="shared" si="37"/>
        <v>0</v>
      </c>
      <c r="I1167" s="14"/>
      <c r="J1167" s="7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ht="12.75" customHeight="1" x14ac:dyDescent="0.2">
      <c r="A1168" s="13">
        <v>152</v>
      </c>
      <c r="B1168" s="5">
        <v>158</v>
      </c>
      <c r="C1168" s="5">
        <f>BILANCA!D163</f>
        <v>0</v>
      </c>
      <c r="D1168" s="5">
        <f>BILANCA!E163</f>
        <v>0</v>
      </c>
      <c r="E1168" s="5">
        <v>0</v>
      </c>
      <c r="F1168" s="5">
        <v>0</v>
      </c>
      <c r="G1168" s="6">
        <f t="shared" si="36"/>
        <v>0</v>
      </c>
      <c r="H1168" s="6">
        <f t="shared" si="37"/>
        <v>0</v>
      </c>
      <c r="I1168" s="14"/>
      <c r="J1168" s="7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1:26" ht="12.75" customHeight="1" x14ac:dyDescent="0.2">
      <c r="A1169" s="13">
        <v>152</v>
      </c>
      <c r="B1169" s="5">
        <v>159</v>
      </c>
      <c r="C1169" s="5">
        <f>BILANCA!D164</f>
        <v>0</v>
      </c>
      <c r="D1169" s="5">
        <f>BILANCA!E164</f>
        <v>0</v>
      </c>
      <c r="E1169" s="5">
        <v>0</v>
      </c>
      <c r="F1169" s="5">
        <v>0</v>
      </c>
      <c r="G1169" s="6">
        <f t="shared" si="36"/>
        <v>0</v>
      </c>
      <c r="H1169" s="6">
        <f t="shared" si="37"/>
        <v>0</v>
      </c>
      <c r="I1169" s="14"/>
      <c r="J1169" s="7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</row>
    <row r="1170" spans="1:26" ht="12.75" customHeight="1" x14ac:dyDescent="0.2">
      <c r="A1170" s="13">
        <v>152</v>
      </c>
      <c r="B1170" s="5">
        <v>160</v>
      </c>
      <c r="C1170" s="5">
        <f>BILANCA!D165</f>
        <v>0</v>
      </c>
      <c r="D1170" s="5">
        <f>BILANCA!E165</f>
        <v>0</v>
      </c>
      <c r="E1170" s="5">
        <v>0</v>
      </c>
      <c r="F1170" s="5">
        <v>0</v>
      </c>
      <c r="G1170" s="6">
        <f t="shared" si="36"/>
        <v>0</v>
      </c>
      <c r="H1170" s="6">
        <f t="shared" si="37"/>
        <v>0</v>
      </c>
      <c r="I1170" s="14"/>
      <c r="J1170" s="7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ht="12.75" customHeight="1" x14ac:dyDescent="0.2">
      <c r="A1171" s="13">
        <v>153</v>
      </c>
      <c r="B1171" s="5">
        <v>161</v>
      </c>
      <c r="C1171" s="5">
        <f>BILANCA!D166</f>
        <v>0</v>
      </c>
      <c r="D1171" s="5">
        <f>BILANCA!E166</f>
        <v>0</v>
      </c>
      <c r="E1171" s="5">
        <v>0</v>
      </c>
      <c r="F1171" s="5">
        <v>0</v>
      </c>
      <c r="G1171" s="6">
        <f t="shared" si="36"/>
        <v>0</v>
      </c>
      <c r="H1171" s="6">
        <f t="shared" si="37"/>
        <v>0</v>
      </c>
      <c r="I1171" s="14"/>
      <c r="J1171" s="7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1:26" ht="12.75" customHeight="1" x14ac:dyDescent="0.2">
      <c r="A1172" s="13">
        <v>154</v>
      </c>
      <c r="B1172" s="5">
        <v>162</v>
      </c>
      <c r="C1172" s="5">
        <f>BILANCA!D167</f>
        <v>0</v>
      </c>
      <c r="D1172" s="5">
        <f>BILANCA!E167</f>
        <v>0</v>
      </c>
      <c r="E1172" s="5">
        <v>0</v>
      </c>
      <c r="F1172" s="5">
        <v>0</v>
      </c>
      <c r="G1172" s="6">
        <f t="shared" si="36"/>
        <v>0</v>
      </c>
      <c r="H1172" s="6">
        <f t="shared" si="37"/>
        <v>0</v>
      </c>
      <c r="I1172" s="14"/>
      <c r="J1172" s="7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</row>
    <row r="1173" spans="1:26" ht="12.75" customHeight="1" x14ac:dyDescent="0.2">
      <c r="A1173" s="13">
        <v>155</v>
      </c>
      <c r="B1173" s="5">
        <v>163</v>
      </c>
      <c r="C1173" s="5">
        <f>BILANCA!D168</f>
        <v>0</v>
      </c>
      <c r="D1173" s="5">
        <f>BILANCA!E168</f>
        <v>0</v>
      </c>
      <c r="E1173" s="5">
        <v>0</v>
      </c>
      <c r="F1173" s="5">
        <v>0</v>
      </c>
      <c r="G1173" s="6">
        <f t="shared" si="36"/>
        <v>0</v>
      </c>
      <c r="H1173" s="6">
        <f t="shared" si="37"/>
        <v>0</v>
      </c>
      <c r="I1173" s="14"/>
      <c r="J1173" s="7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ht="12.75" customHeight="1" x14ac:dyDescent="0.2">
      <c r="A1174" s="13">
        <v>156</v>
      </c>
      <c r="B1174" s="5">
        <v>164</v>
      </c>
      <c r="C1174" s="5">
        <f>BILANCA!D169</f>
        <v>0</v>
      </c>
      <c r="D1174" s="5">
        <f>BILANCA!E169</f>
        <v>0</v>
      </c>
      <c r="E1174" s="5">
        <v>0</v>
      </c>
      <c r="F1174" s="5">
        <v>0</v>
      </c>
      <c r="G1174" s="6">
        <f t="shared" si="36"/>
        <v>0</v>
      </c>
      <c r="H1174" s="6">
        <f t="shared" si="37"/>
        <v>0</v>
      </c>
      <c r="I1174" s="14"/>
      <c r="J1174" s="7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1:26" ht="12.75" customHeight="1" x14ac:dyDescent="0.2">
      <c r="A1175" s="13">
        <v>157</v>
      </c>
      <c r="B1175" s="5">
        <v>165</v>
      </c>
      <c r="C1175" s="5">
        <f>BILANCA!D170</f>
        <v>0</v>
      </c>
      <c r="D1175" s="5">
        <f>BILANCA!E170</f>
        <v>0</v>
      </c>
      <c r="E1175" s="5">
        <v>0</v>
      </c>
      <c r="F1175" s="5">
        <v>0</v>
      </c>
      <c r="G1175" s="6">
        <f t="shared" si="36"/>
        <v>0</v>
      </c>
      <c r="H1175" s="6">
        <f t="shared" si="37"/>
        <v>0</v>
      </c>
      <c r="I1175" s="14"/>
      <c r="J1175" s="7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</row>
    <row r="1176" spans="1:26" ht="12.75" customHeight="1" x14ac:dyDescent="0.2">
      <c r="A1176" s="13">
        <v>152</v>
      </c>
      <c r="B1176" s="5">
        <v>166</v>
      </c>
      <c r="C1176" s="5">
        <f>BILANCA!D171</f>
        <v>0</v>
      </c>
      <c r="D1176" s="5">
        <f>BILANCA!E171</f>
        <v>0</v>
      </c>
      <c r="E1176" s="5">
        <v>0</v>
      </c>
      <c r="F1176" s="5">
        <v>0</v>
      </c>
      <c r="G1176" s="6">
        <f t="shared" si="36"/>
        <v>0</v>
      </c>
      <c r="H1176" s="6">
        <f t="shared" si="37"/>
        <v>0</v>
      </c>
      <c r="I1176" s="14"/>
      <c r="J1176" s="7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ht="12.75" customHeight="1" x14ac:dyDescent="0.2">
      <c r="A1177" s="13">
        <v>152</v>
      </c>
      <c r="B1177" s="5">
        <v>167</v>
      </c>
      <c r="C1177" s="5">
        <f>BILANCA!D172</f>
        <v>0</v>
      </c>
      <c r="D1177" s="5">
        <f>BILANCA!E172</f>
        <v>0</v>
      </c>
      <c r="E1177" s="5">
        <v>0</v>
      </c>
      <c r="F1177" s="5">
        <v>0</v>
      </c>
      <c r="G1177" s="6">
        <f t="shared" si="36"/>
        <v>0</v>
      </c>
      <c r="H1177" s="6">
        <f t="shared" si="37"/>
        <v>0</v>
      </c>
      <c r="I1177" s="14"/>
      <c r="J1177" s="7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1:26" ht="12.75" customHeight="1" x14ac:dyDescent="0.2">
      <c r="A1178" s="13">
        <v>152</v>
      </c>
      <c r="B1178" s="5">
        <v>168</v>
      </c>
      <c r="C1178" s="5">
        <f>BILANCA!D173</f>
        <v>0</v>
      </c>
      <c r="D1178" s="5">
        <f>BILANCA!E173</f>
        <v>0</v>
      </c>
      <c r="E1178" s="5">
        <v>0</v>
      </c>
      <c r="F1178" s="5">
        <v>0</v>
      </c>
      <c r="G1178" s="6">
        <f t="shared" si="36"/>
        <v>0</v>
      </c>
      <c r="H1178" s="6">
        <f t="shared" si="37"/>
        <v>0</v>
      </c>
      <c r="I1178" s="14"/>
      <c r="J1178" s="7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</row>
    <row r="1179" spans="1:26" ht="12.75" customHeight="1" x14ac:dyDescent="0.2">
      <c r="A1179" s="13">
        <v>152</v>
      </c>
      <c r="B1179" s="5">
        <v>170</v>
      </c>
      <c r="C1179" s="5">
        <f>BILANCA!D175</f>
        <v>0</v>
      </c>
      <c r="D1179" s="5">
        <f>BILANCA!E175</f>
        <v>0</v>
      </c>
      <c r="E1179" s="5">
        <v>0</v>
      </c>
      <c r="F1179" s="5">
        <v>0</v>
      </c>
      <c r="G1179" s="6">
        <f t="shared" si="36"/>
        <v>0</v>
      </c>
      <c r="H1179" s="6">
        <f t="shared" si="37"/>
        <v>0</v>
      </c>
      <c r="I1179" s="14"/>
      <c r="J1179" s="7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ht="12.75" customHeight="1" x14ac:dyDescent="0.2">
      <c r="A1180" s="13">
        <v>152</v>
      </c>
      <c r="B1180" s="5">
        <v>171</v>
      </c>
      <c r="C1180" s="5">
        <f>BILANCA!D176</f>
        <v>0</v>
      </c>
      <c r="D1180" s="5">
        <f>BILANCA!E176</f>
        <v>0</v>
      </c>
      <c r="E1180" s="5">
        <v>0</v>
      </c>
      <c r="F1180" s="5">
        <v>0</v>
      </c>
      <c r="G1180" s="6">
        <f t="shared" si="36"/>
        <v>0</v>
      </c>
      <c r="H1180" s="6">
        <f t="shared" si="37"/>
        <v>0</v>
      </c>
      <c r="I1180" s="14"/>
      <c r="J1180" s="7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1:26" ht="12.75" customHeight="1" x14ac:dyDescent="0.2">
      <c r="A1181" s="13">
        <v>152</v>
      </c>
      <c r="B1181" s="5">
        <v>172</v>
      </c>
      <c r="C1181" s="5">
        <f>BILANCA!D177</f>
        <v>0</v>
      </c>
      <c r="D1181" s="5">
        <f>BILANCA!E177</f>
        <v>0</v>
      </c>
      <c r="E1181" s="5">
        <v>0</v>
      </c>
      <c r="F1181" s="5">
        <v>0</v>
      </c>
      <c r="G1181" s="6">
        <f t="shared" si="36"/>
        <v>0</v>
      </c>
      <c r="H1181" s="6">
        <f t="shared" si="37"/>
        <v>0</v>
      </c>
      <c r="I1181" s="14"/>
      <c r="J1181" s="7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</row>
    <row r="1182" spans="1:26" ht="12.75" customHeight="1" x14ac:dyDescent="0.2">
      <c r="A1182" s="13">
        <v>152</v>
      </c>
      <c r="B1182" s="5">
        <v>173</v>
      </c>
      <c r="C1182" s="5">
        <f>BILANCA!D178</f>
        <v>0</v>
      </c>
      <c r="D1182" s="5">
        <f>BILANCA!E178</f>
        <v>0</v>
      </c>
      <c r="E1182" s="5">
        <v>0</v>
      </c>
      <c r="F1182" s="5">
        <v>0</v>
      </c>
      <c r="G1182" s="6">
        <f t="shared" si="36"/>
        <v>0</v>
      </c>
      <c r="H1182" s="6">
        <f t="shared" si="37"/>
        <v>0</v>
      </c>
      <c r="I1182" s="14"/>
      <c r="J1182" s="7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ht="12.75" customHeight="1" x14ac:dyDescent="0.2">
      <c r="A1183" s="13">
        <v>152</v>
      </c>
      <c r="B1183" s="5">
        <v>174</v>
      </c>
      <c r="C1183" s="5">
        <f>BILANCA!D179</f>
        <v>0</v>
      </c>
      <c r="D1183" s="5">
        <f>BILANCA!E179</f>
        <v>0</v>
      </c>
      <c r="E1183" s="5">
        <v>0</v>
      </c>
      <c r="F1183" s="5">
        <v>0</v>
      </c>
      <c r="G1183" s="6">
        <f t="shared" si="36"/>
        <v>0</v>
      </c>
      <c r="H1183" s="6">
        <f t="shared" si="37"/>
        <v>0</v>
      </c>
      <c r="I1183" s="14"/>
      <c r="J1183" s="7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1:26" ht="12.75" customHeight="1" x14ac:dyDescent="0.2">
      <c r="A1184" s="13">
        <v>152</v>
      </c>
      <c r="B1184" s="5">
        <v>175</v>
      </c>
      <c r="C1184" s="5">
        <f>BILANCA!D180</f>
        <v>0</v>
      </c>
      <c r="D1184" s="5">
        <f>BILANCA!E180</f>
        <v>0</v>
      </c>
      <c r="E1184" s="5">
        <v>0</v>
      </c>
      <c r="F1184" s="5">
        <v>0</v>
      </c>
      <c r="G1184" s="6">
        <f t="shared" si="36"/>
        <v>0</v>
      </c>
      <c r="H1184" s="6">
        <f t="shared" si="37"/>
        <v>0</v>
      </c>
      <c r="I1184" s="14"/>
      <c r="J1184" s="7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</row>
    <row r="1185" spans="1:26" ht="12.75" customHeight="1" x14ac:dyDescent="0.2">
      <c r="A1185" s="13">
        <v>152</v>
      </c>
      <c r="B1185" s="5">
        <v>176</v>
      </c>
      <c r="C1185" s="5">
        <f>BILANCA!D181</f>
        <v>0</v>
      </c>
      <c r="D1185" s="5">
        <f>BILANCA!E181</f>
        <v>0</v>
      </c>
      <c r="E1185" s="5">
        <v>0</v>
      </c>
      <c r="F1185" s="5">
        <v>0</v>
      </c>
      <c r="G1185" s="6">
        <f t="shared" si="36"/>
        <v>0</v>
      </c>
      <c r="H1185" s="6">
        <f t="shared" si="37"/>
        <v>0</v>
      </c>
      <c r="I1185" s="14"/>
      <c r="J1185" s="7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ht="12.75" customHeight="1" x14ac:dyDescent="0.2">
      <c r="A1186" s="13">
        <v>152</v>
      </c>
      <c r="B1186" s="5">
        <v>177</v>
      </c>
      <c r="C1186" s="5">
        <f>BILANCA!D182</f>
        <v>0</v>
      </c>
      <c r="D1186" s="5">
        <f>BILANCA!E182</f>
        <v>0</v>
      </c>
      <c r="E1186" s="5">
        <v>0</v>
      </c>
      <c r="F1186" s="5">
        <v>0</v>
      </c>
      <c r="G1186" s="6">
        <f t="shared" si="36"/>
        <v>0</v>
      </c>
      <c r="H1186" s="6">
        <f t="shared" si="37"/>
        <v>0</v>
      </c>
      <c r="I1186" s="14"/>
      <c r="J1186" s="7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1:26" ht="12.75" customHeight="1" x14ac:dyDescent="0.2">
      <c r="A1187" s="13">
        <v>152</v>
      </c>
      <c r="B1187" s="5">
        <v>178</v>
      </c>
      <c r="C1187" s="5">
        <f>BILANCA!D183</f>
        <v>0</v>
      </c>
      <c r="D1187" s="5">
        <f>BILANCA!E183</f>
        <v>0</v>
      </c>
      <c r="E1187" s="5">
        <v>0</v>
      </c>
      <c r="F1187" s="5">
        <v>0</v>
      </c>
      <c r="G1187" s="6">
        <f t="shared" si="36"/>
        <v>0</v>
      </c>
      <c r="H1187" s="6">
        <f t="shared" si="37"/>
        <v>0</v>
      </c>
      <c r="I1187" s="14"/>
      <c r="J1187" s="7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</row>
    <row r="1188" spans="1:26" ht="12.75" customHeight="1" x14ac:dyDescent="0.2">
      <c r="A1188" s="13">
        <v>152</v>
      </c>
      <c r="B1188" s="5">
        <v>179</v>
      </c>
      <c r="C1188" s="5">
        <f>BILANCA!D184</f>
        <v>0</v>
      </c>
      <c r="D1188" s="5">
        <f>BILANCA!E184</f>
        <v>0</v>
      </c>
      <c r="E1188" s="5">
        <v>0</v>
      </c>
      <c r="F1188" s="5">
        <v>0</v>
      </c>
      <c r="G1188" s="6">
        <f t="shared" si="36"/>
        <v>0</v>
      </c>
      <c r="H1188" s="6">
        <f t="shared" si="37"/>
        <v>0</v>
      </c>
      <c r="I1188" s="14"/>
      <c r="J1188" s="7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ht="12.75" customHeight="1" x14ac:dyDescent="0.2">
      <c r="A1189" s="13">
        <v>152</v>
      </c>
      <c r="B1189" s="5">
        <v>180</v>
      </c>
      <c r="C1189" s="5">
        <f>BILANCA!D185</f>
        <v>0</v>
      </c>
      <c r="D1189" s="5">
        <f>BILANCA!E185</f>
        <v>0</v>
      </c>
      <c r="E1189" s="5">
        <v>0</v>
      </c>
      <c r="F1189" s="5">
        <v>0</v>
      </c>
      <c r="G1189" s="6">
        <f t="shared" si="36"/>
        <v>0</v>
      </c>
      <c r="H1189" s="6">
        <f t="shared" si="37"/>
        <v>0</v>
      </c>
      <c r="I1189" s="14"/>
      <c r="J1189" s="7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1:26" ht="12.75" customHeight="1" x14ac:dyDescent="0.2">
      <c r="A1190" s="13">
        <v>152</v>
      </c>
      <c r="B1190" s="5">
        <v>181</v>
      </c>
      <c r="C1190" s="5">
        <f>BILANCA!D186</f>
        <v>0</v>
      </c>
      <c r="D1190" s="5">
        <f>BILANCA!E186</f>
        <v>0</v>
      </c>
      <c r="E1190" s="5">
        <v>0</v>
      </c>
      <c r="F1190" s="5">
        <v>0</v>
      </c>
      <c r="G1190" s="6">
        <f t="shared" si="36"/>
        <v>0</v>
      </c>
      <c r="H1190" s="6">
        <f t="shared" si="37"/>
        <v>0</v>
      </c>
      <c r="I1190" s="14"/>
      <c r="J1190" s="7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</row>
    <row r="1191" spans="1:26" ht="12.75" customHeight="1" x14ac:dyDescent="0.2">
      <c r="A1191" s="13">
        <v>152</v>
      </c>
      <c r="B1191" s="5">
        <v>182</v>
      </c>
      <c r="C1191" s="5">
        <f>BILANCA!D187</f>
        <v>0</v>
      </c>
      <c r="D1191" s="5">
        <f>BILANCA!E187</f>
        <v>0</v>
      </c>
      <c r="E1191" s="5">
        <v>0</v>
      </c>
      <c r="F1191" s="5">
        <v>0</v>
      </c>
      <c r="G1191" s="6">
        <f t="shared" si="36"/>
        <v>0</v>
      </c>
      <c r="H1191" s="6">
        <f t="shared" si="37"/>
        <v>0</v>
      </c>
      <c r="I1191" s="14"/>
      <c r="J1191" s="7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ht="12.75" customHeight="1" x14ac:dyDescent="0.2">
      <c r="A1192" s="13">
        <v>152</v>
      </c>
      <c r="B1192" s="5">
        <v>183</v>
      </c>
      <c r="C1192" s="5">
        <f>BILANCA!D188</f>
        <v>0</v>
      </c>
      <c r="D1192" s="5">
        <f>BILANCA!E188</f>
        <v>0</v>
      </c>
      <c r="E1192" s="5">
        <v>0</v>
      </c>
      <c r="F1192" s="5">
        <v>0</v>
      </c>
      <c r="G1192" s="6">
        <f t="shared" si="36"/>
        <v>0</v>
      </c>
      <c r="H1192" s="6">
        <f t="shared" si="37"/>
        <v>0</v>
      </c>
      <c r="I1192" s="14"/>
      <c r="J1192" s="7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1:26" ht="12.75" customHeight="1" x14ac:dyDescent="0.2">
      <c r="A1193" s="13">
        <v>152</v>
      </c>
      <c r="B1193" s="5">
        <v>184</v>
      </c>
      <c r="C1193" s="5">
        <f>BILANCA!D189</f>
        <v>0</v>
      </c>
      <c r="D1193" s="5">
        <f>BILANCA!E189</f>
        <v>0</v>
      </c>
      <c r="E1193" s="5">
        <v>0</v>
      </c>
      <c r="F1193" s="5">
        <v>0</v>
      </c>
      <c r="G1193" s="6">
        <f t="shared" si="36"/>
        <v>0</v>
      </c>
      <c r="H1193" s="6">
        <f t="shared" si="37"/>
        <v>0</v>
      </c>
      <c r="I1193" s="14"/>
      <c r="J1193" s="7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</row>
    <row r="1194" spans="1:26" ht="12.75" customHeight="1" x14ac:dyDescent="0.2">
      <c r="A1194" s="13">
        <v>152</v>
      </c>
      <c r="B1194" s="5">
        <v>185</v>
      </c>
      <c r="C1194" s="5">
        <f>BILANCA!D190</f>
        <v>0</v>
      </c>
      <c r="D1194" s="5">
        <f>BILANCA!E190</f>
        <v>0</v>
      </c>
      <c r="E1194" s="5">
        <v>0</v>
      </c>
      <c r="F1194" s="5">
        <v>0</v>
      </c>
      <c r="G1194" s="6">
        <f t="shared" si="36"/>
        <v>0</v>
      </c>
      <c r="H1194" s="6">
        <f t="shared" si="37"/>
        <v>0</v>
      </c>
      <c r="I1194" s="14"/>
      <c r="J1194" s="7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ht="12.75" customHeight="1" x14ac:dyDescent="0.2">
      <c r="A1195" s="13">
        <v>152</v>
      </c>
      <c r="B1195" s="5">
        <v>186</v>
      </c>
      <c r="C1195" s="5">
        <f>BILANCA!D191</f>
        <v>0</v>
      </c>
      <c r="D1195" s="5">
        <f>BILANCA!E191</f>
        <v>0</v>
      </c>
      <c r="E1195" s="5">
        <v>0</v>
      </c>
      <c r="F1195" s="5">
        <v>0</v>
      </c>
      <c r="G1195" s="6">
        <f t="shared" si="36"/>
        <v>0</v>
      </c>
      <c r="H1195" s="6">
        <f t="shared" si="37"/>
        <v>0</v>
      </c>
      <c r="I1195" s="14"/>
      <c r="J1195" s="7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1:26" ht="12.75" customHeight="1" x14ac:dyDescent="0.2">
      <c r="A1196" s="13">
        <v>152</v>
      </c>
      <c r="B1196" s="5">
        <v>187</v>
      </c>
      <c r="C1196" s="5">
        <f>BILANCA!D192</f>
        <v>0</v>
      </c>
      <c r="D1196" s="5">
        <f>BILANCA!E192</f>
        <v>0</v>
      </c>
      <c r="E1196" s="5">
        <v>0</v>
      </c>
      <c r="F1196" s="5">
        <v>0</v>
      </c>
      <c r="G1196" s="6">
        <f t="shared" si="36"/>
        <v>0</v>
      </c>
      <c r="H1196" s="6">
        <f t="shared" si="37"/>
        <v>0</v>
      </c>
      <c r="I1196" s="14"/>
      <c r="J1196" s="7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</row>
    <row r="1197" spans="1:26" ht="12.75" customHeight="1" x14ac:dyDescent="0.2">
      <c r="A1197" s="13">
        <v>152</v>
      </c>
      <c r="B1197" s="5">
        <v>188</v>
      </c>
      <c r="C1197" s="5">
        <f>BILANCA!D193</f>
        <v>0</v>
      </c>
      <c r="D1197" s="5">
        <f>BILANCA!E193</f>
        <v>0</v>
      </c>
      <c r="E1197" s="5">
        <v>0</v>
      </c>
      <c r="F1197" s="5">
        <v>0</v>
      </c>
      <c r="G1197" s="6">
        <f t="shared" si="36"/>
        <v>0</v>
      </c>
      <c r="H1197" s="6">
        <f t="shared" si="37"/>
        <v>0</v>
      </c>
      <c r="I1197" s="14"/>
      <c r="J1197" s="7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ht="12.75" customHeight="1" x14ac:dyDescent="0.2">
      <c r="A1198" s="13">
        <v>152</v>
      </c>
      <c r="B1198" s="5">
        <v>189</v>
      </c>
      <c r="C1198" s="5">
        <f>BILANCA!D194</f>
        <v>0</v>
      </c>
      <c r="D1198" s="5">
        <f>BILANCA!E194</f>
        <v>0</v>
      </c>
      <c r="E1198" s="5">
        <v>0</v>
      </c>
      <c r="F1198" s="5">
        <v>0</v>
      </c>
      <c r="G1198" s="6">
        <f t="shared" si="36"/>
        <v>0</v>
      </c>
      <c r="H1198" s="6">
        <f t="shared" si="37"/>
        <v>0</v>
      </c>
      <c r="I1198" s="14"/>
      <c r="J1198" s="7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1:26" ht="12.75" customHeight="1" x14ac:dyDescent="0.2">
      <c r="A1199" s="13">
        <v>152</v>
      </c>
      <c r="B1199" s="5">
        <v>190</v>
      </c>
      <c r="C1199" s="5">
        <f>BILANCA!D195</f>
        <v>0</v>
      </c>
      <c r="D1199" s="5">
        <f>BILANCA!E195</f>
        <v>0</v>
      </c>
      <c r="E1199" s="5">
        <v>0</v>
      </c>
      <c r="F1199" s="5">
        <v>0</v>
      </c>
      <c r="G1199" s="6">
        <f t="shared" si="36"/>
        <v>0</v>
      </c>
      <c r="H1199" s="6">
        <f t="shared" si="37"/>
        <v>0</v>
      </c>
      <c r="I1199" s="14"/>
      <c r="J1199" s="7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</row>
    <row r="1200" spans="1:26" ht="12.75" customHeight="1" x14ac:dyDescent="0.2">
      <c r="A1200" s="13">
        <v>152</v>
      </c>
      <c r="B1200" s="5">
        <v>191</v>
      </c>
      <c r="C1200" s="5">
        <f>BILANCA!D196</f>
        <v>0</v>
      </c>
      <c r="D1200" s="5">
        <f>BILANCA!E196</f>
        <v>0</v>
      </c>
      <c r="E1200" s="5">
        <v>0</v>
      </c>
      <c r="F1200" s="5">
        <v>0</v>
      </c>
      <c r="G1200" s="6">
        <f t="shared" si="36"/>
        <v>0</v>
      </c>
      <c r="H1200" s="6">
        <f t="shared" si="37"/>
        <v>0</v>
      </c>
      <c r="I1200" s="14"/>
      <c r="J1200" s="7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ht="12.75" customHeight="1" x14ac:dyDescent="0.2">
      <c r="A1201" s="13">
        <v>152</v>
      </c>
      <c r="B1201" s="5">
        <v>192</v>
      </c>
      <c r="C1201" s="5">
        <f>BILANCA!D197</f>
        <v>0</v>
      </c>
      <c r="D1201" s="5">
        <f>BILANCA!E197</f>
        <v>0</v>
      </c>
      <c r="E1201" s="5">
        <v>0</v>
      </c>
      <c r="F1201" s="5">
        <v>0</v>
      </c>
      <c r="G1201" s="6">
        <f t="shared" si="36"/>
        <v>0</v>
      </c>
      <c r="H1201" s="6">
        <f t="shared" si="37"/>
        <v>0</v>
      </c>
      <c r="I1201" s="14"/>
      <c r="J1201" s="7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1:26" ht="12.75" customHeight="1" x14ac:dyDescent="0.2">
      <c r="A1202" s="13">
        <v>152</v>
      </c>
      <c r="B1202" s="5">
        <v>193</v>
      </c>
      <c r="C1202" s="5">
        <f>BILANCA!D198</f>
        <v>0</v>
      </c>
      <c r="D1202" s="5">
        <f>BILANCA!E198</f>
        <v>0</v>
      </c>
      <c r="E1202" s="5">
        <v>0</v>
      </c>
      <c r="F1202" s="5">
        <v>0</v>
      </c>
      <c r="G1202" s="6">
        <f t="shared" si="36"/>
        <v>0</v>
      </c>
      <c r="H1202" s="6">
        <f t="shared" si="37"/>
        <v>0</v>
      </c>
      <c r="I1202" s="14"/>
      <c r="J1202" s="7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</row>
    <row r="1203" spans="1:26" ht="12.75" customHeight="1" x14ac:dyDescent="0.2">
      <c r="A1203" s="13">
        <v>152</v>
      </c>
      <c r="B1203" s="5">
        <v>194</v>
      </c>
      <c r="C1203" s="5">
        <f>BILANCA!D199</f>
        <v>0</v>
      </c>
      <c r="D1203" s="5">
        <f>BILANCA!E199</f>
        <v>0</v>
      </c>
      <c r="E1203" s="5">
        <v>0</v>
      </c>
      <c r="F1203" s="5">
        <v>0</v>
      </c>
      <c r="G1203" s="6">
        <f t="shared" ref="G1203:G1266" si="38">B1203/1000*C1203+B1203/500*D1203</f>
        <v>0</v>
      </c>
      <c r="H1203" s="6">
        <f t="shared" si="37"/>
        <v>0</v>
      </c>
      <c r="I1203" s="14"/>
      <c r="J1203" s="7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ht="12.75" customHeight="1" x14ac:dyDescent="0.2">
      <c r="A1204" s="13">
        <v>152</v>
      </c>
      <c r="B1204" s="5">
        <v>195</v>
      </c>
      <c r="C1204" s="5">
        <f>BILANCA!D200</f>
        <v>0</v>
      </c>
      <c r="D1204" s="5">
        <f>BILANCA!E200</f>
        <v>0</v>
      </c>
      <c r="E1204" s="5">
        <v>0</v>
      </c>
      <c r="F1204" s="5">
        <v>0</v>
      </c>
      <c r="G1204" s="6">
        <f t="shared" si="38"/>
        <v>0</v>
      </c>
      <c r="H1204" s="6">
        <f t="shared" si="37"/>
        <v>0</v>
      </c>
      <c r="I1204" s="14"/>
      <c r="J1204" s="7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1:26" ht="12.75" customHeight="1" x14ac:dyDescent="0.2">
      <c r="A1205" s="13">
        <v>152</v>
      </c>
      <c r="B1205" s="5">
        <v>196</v>
      </c>
      <c r="C1205" s="5">
        <f>BILANCA!D201</f>
        <v>0</v>
      </c>
      <c r="D1205" s="5">
        <f>BILANCA!E201</f>
        <v>0</v>
      </c>
      <c r="E1205" s="5">
        <v>0</v>
      </c>
      <c r="F1205" s="5">
        <v>0</v>
      </c>
      <c r="G1205" s="6">
        <f t="shared" si="38"/>
        <v>0</v>
      </c>
      <c r="H1205" s="6">
        <f t="shared" si="37"/>
        <v>0</v>
      </c>
      <c r="I1205" s="14"/>
      <c r="J1205" s="7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</row>
    <row r="1206" spans="1:26" ht="12.75" customHeight="1" x14ac:dyDescent="0.2">
      <c r="A1206" s="13">
        <v>152</v>
      </c>
      <c r="B1206" s="5">
        <v>197</v>
      </c>
      <c r="C1206" s="5">
        <f>BILANCA!D202</f>
        <v>0</v>
      </c>
      <c r="D1206" s="5">
        <f>BILANCA!E202</f>
        <v>0</v>
      </c>
      <c r="E1206" s="5">
        <v>0</v>
      </c>
      <c r="F1206" s="5">
        <v>0</v>
      </c>
      <c r="G1206" s="6">
        <f t="shared" si="38"/>
        <v>0</v>
      </c>
      <c r="H1206" s="6">
        <f t="shared" si="37"/>
        <v>0</v>
      </c>
      <c r="I1206" s="14"/>
      <c r="J1206" s="7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ht="12.75" customHeight="1" x14ac:dyDescent="0.2">
      <c r="A1207" s="13">
        <v>152</v>
      </c>
      <c r="B1207" s="5">
        <v>198</v>
      </c>
      <c r="C1207" s="5">
        <f>BILANCA!D203</f>
        <v>0</v>
      </c>
      <c r="D1207" s="5">
        <f>BILANCA!E203</f>
        <v>0</v>
      </c>
      <c r="E1207" s="5">
        <v>0</v>
      </c>
      <c r="F1207" s="5">
        <v>0</v>
      </c>
      <c r="G1207" s="6">
        <f t="shared" si="38"/>
        <v>0</v>
      </c>
      <c r="H1207" s="6">
        <f t="shared" si="37"/>
        <v>0</v>
      </c>
      <c r="I1207" s="14"/>
      <c r="J1207" s="7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1:26" ht="12.75" customHeight="1" x14ac:dyDescent="0.2">
      <c r="A1208" s="13">
        <v>152</v>
      </c>
      <c r="B1208" s="5">
        <v>199</v>
      </c>
      <c r="C1208" s="5">
        <f>BILANCA!D204</f>
        <v>0</v>
      </c>
      <c r="D1208" s="5">
        <f>BILANCA!E204</f>
        <v>0</v>
      </c>
      <c r="E1208" s="5">
        <v>0</v>
      </c>
      <c r="F1208" s="5">
        <v>0</v>
      </c>
      <c r="G1208" s="6">
        <f t="shared" si="38"/>
        <v>0</v>
      </c>
      <c r="H1208" s="6">
        <f t="shared" si="37"/>
        <v>0</v>
      </c>
      <c r="I1208" s="14"/>
      <c r="J1208" s="7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</row>
    <row r="1209" spans="1:26" ht="12.75" customHeight="1" x14ac:dyDescent="0.2">
      <c r="A1209" s="13">
        <v>152</v>
      </c>
      <c r="B1209" s="5">
        <v>200</v>
      </c>
      <c r="C1209" s="5">
        <f>BILANCA!D205</f>
        <v>0</v>
      </c>
      <c r="D1209" s="5">
        <f>BILANCA!E205</f>
        <v>0</v>
      </c>
      <c r="E1209" s="5">
        <v>0</v>
      </c>
      <c r="F1209" s="5">
        <v>0</v>
      </c>
      <c r="G1209" s="6">
        <f t="shared" si="38"/>
        <v>0</v>
      </c>
      <c r="H1209" s="6">
        <f t="shared" si="37"/>
        <v>0</v>
      </c>
      <c r="I1209" s="14"/>
      <c r="J1209" s="7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ht="12.75" customHeight="1" x14ac:dyDescent="0.2">
      <c r="A1210" s="13">
        <v>152</v>
      </c>
      <c r="B1210" s="5">
        <v>201</v>
      </c>
      <c r="C1210" s="5">
        <f>BILANCA!D206</f>
        <v>0</v>
      </c>
      <c r="D1210" s="5">
        <f>BILANCA!E206</f>
        <v>0</v>
      </c>
      <c r="E1210" s="5">
        <v>0</v>
      </c>
      <c r="F1210" s="5">
        <v>0</v>
      </c>
      <c r="G1210" s="6">
        <f t="shared" si="38"/>
        <v>0</v>
      </c>
      <c r="H1210" s="6">
        <f t="shared" si="37"/>
        <v>0</v>
      </c>
      <c r="I1210" s="14"/>
      <c r="J1210" s="7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1:26" ht="12.75" customHeight="1" x14ac:dyDescent="0.2">
      <c r="A1211" s="13">
        <v>152</v>
      </c>
      <c r="B1211" s="5">
        <v>202</v>
      </c>
      <c r="C1211" s="5">
        <f>BILANCA!D207</f>
        <v>0</v>
      </c>
      <c r="D1211" s="5">
        <f>BILANCA!E207</f>
        <v>0</v>
      </c>
      <c r="E1211" s="5">
        <v>0</v>
      </c>
      <c r="F1211" s="5">
        <v>0</v>
      </c>
      <c r="G1211" s="6">
        <f t="shared" si="38"/>
        <v>0</v>
      </c>
      <c r="H1211" s="6">
        <f t="shared" si="37"/>
        <v>0</v>
      </c>
      <c r="I1211" s="14"/>
      <c r="J1211" s="7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</row>
    <row r="1212" spans="1:26" ht="12.75" customHeight="1" x14ac:dyDescent="0.2">
      <c r="A1212" s="13">
        <v>152</v>
      </c>
      <c r="B1212" s="5">
        <v>203</v>
      </c>
      <c r="C1212" s="5">
        <f>BILANCA!D208</f>
        <v>0</v>
      </c>
      <c r="D1212" s="5">
        <f>BILANCA!E208</f>
        <v>0</v>
      </c>
      <c r="E1212" s="5">
        <v>0</v>
      </c>
      <c r="F1212" s="5">
        <v>0</v>
      </c>
      <c r="G1212" s="6">
        <f t="shared" si="38"/>
        <v>0</v>
      </c>
      <c r="H1212" s="6">
        <f t="shared" si="37"/>
        <v>0</v>
      </c>
      <c r="I1212" s="14"/>
      <c r="J1212" s="7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ht="12.75" customHeight="1" x14ac:dyDescent="0.2">
      <c r="A1213" s="13">
        <v>152</v>
      </c>
      <c r="B1213" s="5">
        <v>204</v>
      </c>
      <c r="C1213" s="5">
        <f>BILANCA!D209</f>
        <v>0</v>
      </c>
      <c r="D1213" s="5">
        <f>BILANCA!E209</f>
        <v>0</v>
      </c>
      <c r="E1213" s="5">
        <v>0</v>
      </c>
      <c r="F1213" s="5">
        <v>0</v>
      </c>
      <c r="G1213" s="6">
        <f t="shared" si="38"/>
        <v>0</v>
      </c>
      <c r="H1213" s="6">
        <f t="shared" si="37"/>
        <v>0</v>
      </c>
      <c r="I1213" s="14"/>
      <c r="J1213" s="7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1:26" ht="12.75" customHeight="1" x14ac:dyDescent="0.2">
      <c r="A1214" s="13">
        <v>152</v>
      </c>
      <c r="B1214" s="5">
        <v>205</v>
      </c>
      <c r="C1214" s="5">
        <f>BILANCA!D210</f>
        <v>0</v>
      </c>
      <c r="D1214" s="5">
        <f>BILANCA!E210</f>
        <v>0</v>
      </c>
      <c r="E1214" s="5">
        <v>0</v>
      </c>
      <c r="F1214" s="5">
        <v>0</v>
      </c>
      <c r="G1214" s="6">
        <f t="shared" si="38"/>
        <v>0</v>
      </c>
      <c r="H1214" s="6">
        <f t="shared" si="37"/>
        <v>0</v>
      </c>
      <c r="I1214" s="14"/>
      <c r="J1214" s="7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</row>
    <row r="1215" spans="1:26" ht="12.75" customHeight="1" x14ac:dyDescent="0.2">
      <c r="A1215" s="13">
        <v>152</v>
      </c>
      <c r="B1215" s="5">
        <v>206</v>
      </c>
      <c r="C1215" s="5">
        <f>BILANCA!D211</f>
        <v>0</v>
      </c>
      <c r="D1215" s="5">
        <f>BILANCA!E211</f>
        <v>0</v>
      </c>
      <c r="E1215" s="5">
        <v>0</v>
      </c>
      <c r="F1215" s="5">
        <v>0</v>
      </c>
      <c r="G1215" s="6">
        <f t="shared" si="38"/>
        <v>0</v>
      </c>
      <c r="H1215" s="6">
        <f t="shared" si="37"/>
        <v>0</v>
      </c>
      <c r="I1215" s="14"/>
      <c r="J1215" s="7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ht="12.75" customHeight="1" x14ac:dyDescent="0.2">
      <c r="A1216" s="13">
        <v>152</v>
      </c>
      <c r="B1216" s="5">
        <v>207</v>
      </c>
      <c r="C1216" s="5">
        <f>BILANCA!D212</f>
        <v>0</v>
      </c>
      <c r="D1216" s="5">
        <f>BILANCA!E212</f>
        <v>0</v>
      </c>
      <c r="E1216" s="5">
        <v>0</v>
      </c>
      <c r="F1216" s="5">
        <v>0</v>
      </c>
      <c r="G1216" s="6">
        <f t="shared" si="38"/>
        <v>0</v>
      </c>
      <c r="H1216" s="6">
        <f t="shared" si="37"/>
        <v>0</v>
      </c>
      <c r="I1216" s="14"/>
      <c r="J1216" s="7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1:26" ht="12.75" customHeight="1" x14ac:dyDescent="0.2">
      <c r="A1217" s="13">
        <v>152</v>
      </c>
      <c r="B1217" s="5">
        <v>208</v>
      </c>
      <c r="C1217" s="5">
        <f>BILANCA!D213</f>
        <v>0</v>
      </c>
      <c r="D1217" s="5">
        <f>BILANCA!E213</f>
        <v>0</v>
      </c>
      <c r="E1217" s="5">
        <v>0</v>
      </c>
      <c r="F1217" s="5">
        <v>0</v>
      </c>
      <c r="G1217" s="6">
        <f t="shared" si="38"/>
        <v>0</v>
      </c>
      <c r="H1217" s="6">
        <f t="shared" si="37"/>
        <v>0</v>
      </c>
      <c r="I1217" s="14"/>
      <c r="J1217" s="7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</row>
    <row r="1218" spans="1:26" ht="12.75" customHeight="1" x14ac:dyDescent="0.2">
      <c r="A1218" s="13">
        <v>152</v>
      </c>
      <c r="B1218" s="5">
        <v>209</v>
      </c>
      <c r="C1218" s="5">
        <f>BILANCA!D214</f>
        <v>0</v>
      </c>
      <c r="D1218" s="5">
        <f>BILANCA!E214</f>
        <v>0</v>
      </c>
      <c r="E1218" s="5">
        <v>0</v>
      </c>
      <c r="F1218" s="5">
        <v>0</v>
      </c>
      <c r="G1218" s="6">
        <f t="shared" si="38"/>
        <v>0</v>
      </c>
      <c r="H1218" s="6">
        <f t="shared" ref="H1218:H1281" si="39">ABS(C1218-ROUND(C1218,0))+ABS(D1218-ROUND(D1218,0))</f>
        <v>0</v>
      </c>
      <c r="I1218" s="14"/>
      <c r="J1218" s="7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ht="12.75" customHeight="1" x14ac:dyDescent="0.2">
      <c r="A1219" s="13">
        <v>152</v>
      </c>
      <c r="B1219" s="5">
        <v>210</v>
      </c>
      <c r="C1219" s="5">
        <f>BILANCA!D215</f>
        <v>0</v>
      </c>
      <c r="D1219" s="5">
        <f>BILANCA!E215</f>
        <v>0</v>
      </c>
      <c r="E1219" s="5">
        <v>0</v>
      </c>
      <c r="F1219" s="5">
        <v>0</v>
      </c>
      <c r="G1219" s="6">
        <f t="shared" si="38"/>
        <v>0</v>
      </c>
      <c r="H1219" s="6">
        <f t="shared" si="39"/>
        <v>0</v>
      </c>
      <c r="I1219" s="14"/>
      <c r="J1219" s="7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1:26" ht="12.75" customHeight="1" x14ac:dyDescent="0.2">
      <c r="A1220" s="13">
        <v>152</v>
      </c>
      <c r="B1220" s="5">
        <v>211</v>
      </c>
      <c r="C1220" s="5">
        <f>BILANCA!D216</f>
        <v>0</v>
      </c>
      <c r="D1220" s="5">
        <f>BILANCA!E216</f>
        <v>0</v>
      </c>
      <c r="E1220" s="5">
        <v>0</v>
      </c>
      <c r="F1220" s="5">
        <v>0</v>
      </c>
      <c r="G1220" s="6">
        <f t="shared" si="38"/>
        <v>0</v>
      </c>
      <c r="H1220" s="6">
        <f t="shared" si="39"/>
        <v>0</v>
      </c>
      <c r="I1220" s="14"/>
      <c r="J1220" s="7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</row>
    <row r="1221" spans="1:26" ht="12.75" customHeight="1" x14ac:dyDescent="0.2">
      <c r="A1221" s="13">
        <v>152</v>
      </c>
      <c r="B1221" s="5">
        <v>212</v>
      </c>
      <c r="C1221" s="5">
        <f>BILANCA!D217</f>
        <v>0</v>
      </c>
      <c r="D1221" s="5">
        <f>BILANCA!E217</f>
        <v>0</v>
      </c>
      <c r="E1221" s="5">
        <v>0</v>
      </c>
      <c r="F1221" s="5">
        <v>0</v>
      </c>
      <c r="G1221" s="6">
        <f t="shared" si="38"/>
        <v>0</v>
      </c>
      <c r="H1221" s="6">
        <f t="shared" si="39"/>
        <v>0</v>
      </c>
      <c r="I1221" s="14"/>
      <c r="J1221" s="7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ht="12.75" customHeight="1" x14ac:dyDescent="0.2">
      <c r="A1222" s="13">
        <v>152</v>
      </c>
      <c r="B1222" s="5">
        <v>213</v>
      </c>
      <c r="C1222" s="5">
        <f>BILANCA!D218</f>
        <v>0</v>
      </c>
      <c r="D1222" s="5">
        <f>BILANCA!E218</f>
        <v>0</v>
      </c>
      <c r="E1222" s="5">
        <v>0</v>
      </c>
      <c r="F1222" s="5">
        <v>0</v>
      </c>
      <c r="G1222" s="6">
        <f t="shared" si="38"/>
        <v>0</v>
      </c>
      <c r="H1222" s="6">
        <f t="shared" si="39"/>
        <v>0</v>
      </c>
      <c r="I1222" s="14"/>
      <c r="J1222" s="7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1:26" ht="12.75" customHeight="1" x14ac:dyDescent="0.2">
      <c r="A1223" s="13">
        <v>152</v>
      </c>
      <c r="B1223" s="5">
        <v>214</v>
      </c>
      <c r="C1223" s="5">
        <f>BILANCA!D219</f>
        <v>0</v>
      </c>
      <c r="D1223" s="5">
        <f>BILANCA!E219</f>
        <v>0</v>
      </c>
      <c r="E1223" s="5">
        <v>0</v>
      </c>
      <c r="F1223" s="5">
        <v>0</v>
      </c>
      <c r="G1223" s="6">
        <f t="shared" si="38"/>
        <v>0</v>
      </c>
      <c r="H1223" s="6">
        <f t="shared" si="39"/>
        <v>0</v>
      </c>
      <c r="I1223" s="14"/>
      <c r="J1223" s="7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</row>
    <row r="1224" spans="1:26" ht="12.75" customHeight="1" x14ac:dyDescent="0.2">
      <c r="A1224" s="13">
        <v>152</v>
      </c>
      <c r="B1224" s="5">
        <v>215</v>
      </c>
      <c r="C1224" s="5">
        <f>BILANCA!D220</f>
        <v>0</v>
      </c>
      <c r="D1224" s="5">
        <f>BILANCA!E220</f>
        <v>0</v>
      </c>
      <c r="E1224" s="5">
        <v>0</v>
      </c>
      <c r="F1224" s="5">
        <v>0</v>
      </c>
      <c r="G1224" s="6">
        <f t="shared" si="38"/>
        <v>0</v>
      </c>
      <c r="H1224" s="6">
        <f t="shared" si="39"/>
        <v>0</v>
      </c>
      <c r="I1224" s="14"/>
      <c r="J1224" s="7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ht="12.75" customHeight="1" x14ac:dyDescent="0.2">
      <c r="A1225" s="13">
        <v>152</v>
      </c>
      <c r="B1225" s="5">
        <v>216</v>
      </c>
      <c r="C1225" s="5">
        <f>BILANCA!D221</f>
        <v>0</v>
      </c>
      <c r="D1225" s="5">
        <f>BILANCA!E221</f>
        <v>0</v>
      </c>
      <c r="E1225" s="5">
        <v>0</v>
      </c>
      <c r="F1225" s="5">
        <v>0</v>
      </c>
      <c r="G1225" s="6">
        <f t="shared" si="38"/>
        <v>0</v>
      </c>
      <c r="H1225" s="6">
        <f t="shared" si="39"/>
        <v>0</v>
      </c>
      <c r="I1225" s="14"/>
      <c r="J1225" s="7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1:26" ht="12.75" customHeight="1" x14ac:dyDescent="0.2">
      <c r="A1226" s="13">
        <v>152</v>
      </c>
      <c r="B1226" s="5">
        <v>217</v>
      </c>
      <c r="C1226" s="5">
        <f>BILANCA!D222</f>
        <v>0</v>
      </c>
      <c r="D1226" s="5">
        <f>BILANCA!E222</f>
        <v>0</v>
      </c>
      <c r="E1226" s="5">
        <v>0</v>
      </c>
      <c r="F1226" s="5">
        <v>0</v>
      </c>
      <c r="G1226" s="6">
        <f t="shared" si="38"/>
        <v>0</v>
      </c>
      <c r="H1226" s="6">
        <f t="shared" si="39"/>
        <v>0</v>
      </c>
      <c r="I1226" s="14"/>
      <c r="J1226" s="7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</row>
    <row r="1227" spans="1:26" ht="12.75" customHeight="1" x14ac:dyDescent="0.2">
      <c r="A1227" s="13">
        <v>152</v>
      </c>
      <c r="B1227" s="5">
        <v>218</v>
      </c>
      <c r="C1227" s="5">
        <f>BILANCA!D223</f>
        <v>0</v>
      </c>
      <c r="D1227" s="5">
        <f>BILANCA!E223</f>
        <v>0</v>
      </c>
      <c r="E1227" s="5">
        <v>0</v>
      </c>
      <c r="F1227" s="5">
        <v>0</v>
      </c>
      <c r="G1227" s="6">
        <f t="shared" si="38"/>
        <v>0</v>
      </c>
      <c r="H1227" s="6">
        <f t="shared" si="39"/>
        <v>0</v>
      </c>
      <c r="I1227" s="14"/>
      <c r="J1227" s="7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ht="12.75" customHeight="1" x14ac:dyDescent="0.2">
      <c r="A1228" s="13">
        <v>152</v>
      </c>
      <c r="B1228" s="5">
        <v>219</v>
      </c>
      <c r="C1228" s="5">
        <f>BILANCA!D224</f>
        <v>0</v>
      </c>
      <c r="D1228" s="5">
        <f>BILANCA!E224</f>
        <v>0</v>
      </c>
      <c r="E1228" s="5">
        <v>0</v>
      </c>
      <c r="F1228" s="5">
        <v>0</v>
      </c>
      <c r="G1228" s="6">
        <f t="shared" si="38"/>
        <v>0</v>
      </c>
      <c r="H1228" s="6">
        <f t="shared" si="39"/>
        <v>0</v>
      </c>
      <c r="I1228" s="14"/>
      <c r="J1228" s="7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1:26" ht="12.75" customHeight="1" x14ac:dyDescent="0.2">
      <c r="A1229" s="13">
        <v>152</v>
      </c>
      <c r="B1229" s="5">
        <v>220</v>
      </c>
      <c r="C1229" s="5">
        <f>BILANCA!D225</f>
        <v>0</v>
      </c>
      <c r="D1229" s="5">
        <f>BILANCA!E225</f>
        <v>0</v>
      </c>
      <c r="E1229" s="5">
        <v>0</v>
      </c>
      <c r="F1229" s="5">
        <v>0</v>
      </c>
      <c r="G1229" s="6">
        <f t="shared" si="38"/>
        <v>0</v>
      </c>
      <c r="H1229" s="6">
        <f t="shared" si="39"/>
        <v>0</v>
      </c>
      <c r="I1229" s="14"/>
      <c r="J1229" s="7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</row>
    <row r="1230" spans="1:26" ht="12.75" customHeight="1" x14ac:dyDescent="0.2">
      <c r="A1230" s="13">
        <v>152</v>
      </c>
      <c r="B1230" s="5">
        <v>221</v>
      </c>
      <c r="C1230" s="5">
        <f>BILANCA!D226</f>
        <v>0</v>
      </c>
      <c r="D1230" s="5">
        <f>BILANCA!E226</f>
        <v>0</v>
      </c>
      <c r="E1230" s="5">
        <v>0</v>
      </c>
      <c r="F1230" s="5">
        <v>0</v>
      </c>
      <c r="G1230" s="6">
        <f t="shared" si="38"/>
        <v>0</v>
      </c>
      <c r="H1230" s="6">
        <f t="shared" si="39"/>
        <v>0</v>
      </c>
      <c r="I1230" s="14"/>
      <c r="J1230" s="7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ht="12.75" customHeight="1" x14ac:dyDescent="0.2">
      <c r="A1231" s="13">
        <v>152</v>
      </c>
      <c r="B1231" s="5">
        <v>222</v>
      </c>
      <c r="C1231" s="5">
        <f>BILANCA!D227</f>
        <v>0</v>
      </c>
      <c r="D1231" s="5">
        <f>BILANCA!E227</f>
        <v>0</v>
      </c>
      <c r="E1231" s="5">
        <v>0</v>
      </c>
      <c r="F1231" s="5">
        <v>0</v>
      </c>
      <c r="G1231" s="6">
        <f t="shared" si="38"/>
        <v>0</v>
      </c>
      <c r="H1231" s="6">
        <f t="shared" si="39"/>
        <v>0</v>
      </c>
      <c r="I1231" s="14"/>
      <c r="J1231" s="7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1:26" ht="12.75" customHeight="1" x14ac:dyDescent="0.2">
      <c r="A1232" s="13">
        <v>152</v>
      </c>
      <c r="B1232" s="5">
        <v>223</v>
      </c>
      <c r="C1232" s="5">
        <f>BILANCA!D228</f>
        <v>0</v>
      </c>
      <c r="D1232" s="5">
        <f>BILANCA!E228</f>
        <v>0</v>
      </c>
      <c r="E1232" s="5">
        <v>0</v>
      </c>
      <c r="F1232" s="5">
        <v>0</v>
      </c>
      <c r="G1232" s="6">
        <f t="shared" si="38"/>
        <v>0</v>
      </c>
      <c r="H1232" s="6">
        <f t="shared" si="39"/>
        <v>0</v>
      </c>
      <c r="I1232" s="14"/>
      <c r="J1232" s="7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</row>
    <row r="1233" spans="1:26" ht="12.75" customHeight="1" x14ac:dyDescent="0.2">
      <c r="A1233" s="13">
        <v>152</v>
      </c>
      <c r="B1233" s="5">
        <v>224</v>
      </c>
      <c r="C1233" s="5">
        <f>BILANCA!D229</f>
        <v>0</v>
      </c>
      <c r="D1233" s="5">
        <f>BILANCA!E229</f>
        <v>0</v>
      </c>
      <c r="E1233" s="5">
        <v>0</v>
      </c>
      <c r="F1233" s="5">
        <v>0</v>
      </c>
      <c r="G1233" s="6">
        <f t="shared" si="38"/>
        <v>0</v>
      </c>
      <c r="H1233" s="6">
        <f t="shared" si="39"/>
        <v>0</v>
      </c>
      <c r="I1233" s="14"/>
      <c r="J1233" s="7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ht="12.75" customHeight="1" x14ac:dyDescent="0.2">
      <c r="A1234" s="13">
        <v>152</v>
      </c>
      <c r="B1234" s="5">
        <v>225</v>
      </c>
      <c r="C1234" s="5">
        <f>BILANCA!D230</f>
        <v>0</v>
      </c>
      <c r="D1234" s="5">
        <f>BILANCA!E230</f>
        <v>0</v>
      </c>
      <c r="E1234" s="5">
        <v>0</v>
      </c>
      <c r="F1234" s="5">
        <v>0</v>
      </c>
      <c r="G1234" s="6">
        <f t="shared" si="38"/>
        <v>0</v>
      </c>
      <c r="H1234" s="6">
        <f t="shared" si="39"/>
        <v>0</v>
      </c>
      <c r="I1234" s="14"/>
      <c r="J1234" s="7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1:26" ht="12.75" customHeight="1" x14ac:dyDescent="0.2">
      <c r="A1235" s="13">
        <v>152</v>
      </c>
      <c r="B1235" s="5">
        <v>226</v>
      </c>
      <c r="C1235" s="5">
        <f>BILANCA!D231</f>
        <v>0</v>
      </c>
      <c r="D1235" s="5">
        <f>BILANCA!E231</f>
        <v>0</v>
      </c>
      <c r="E1235" s="5">
        <v>0</v>
      </c>
      <c r="F1235" s="5">
        <v>0</v>
      </c>
      <c r="G1235" s="6">
        <f t="shared" si="38"/>
        <v>0</v>
      </c>
      <c r="H1235" s="6">
        <f t="shared" si="39"/>
        <v>0</v>
      </c>
      <c r="I1235" s="14"/>
      <c r="J1235" s="7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</row>
    <row r="1236" spans="1:26" ht="12.75" customHeight="1" x14ac:dyDescent="0.2">
      <c r="A1236" s="13">
        <v>152</v>
      </c>
      <c r="B1236" s="5">
        <v>227</v>
      </c>
      <c r="C1236" s="5">
        <f>BILANCA!D232</f>
        <v>0</v>
      </c>
      <c r="D1236" s="5">
        <f>BILANCA!E232</f>
        <v>0</v>
      </c>
      <c r="E1236" s="5">
        <v>0</v>
      </c>
      <c r="F1236" s="5">
        <v>0</v>
      </c>
      <c r="G1236" s="6">
        <f t="shared" si="38"/>
        <v>0</v>
      </c>
      <c r="H1236" s="6">
        <f t="shared" si="39"/>
        <v>0</v>
      </c>
      <c r="I1236" s="14"/>
      <c r="J1236" s="7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ht="12.75" customHeight="1" x14ac:dyDescent="0.2">
      <c r="A1237" s="13">
        <v>152</v>
      </c>
      <c r="B1237" s="5">
        <v>228</v>
      </c>
      <c r="C1237" s="5">
        <f>BILANCA!D233</f>
        <v>0</v>
      </c>
      <c r="D1237" s="5">
        <f>BILANCA!E233</f>
        <v>0</v>
      </c>
      <c r="E1237" s="5">
        <v>0</v>
      </c>
      <c r="F1237" s="5">
        <v>0</v>
      </c>
      <c r="G1237" s="6">
        <f t="shared" si="38"/>
        <v>0</v>
      </c>
      <c r="H1237" s="6">
        <f t="shared" si="39"/>
        <v>0</v>
      </c>
      <c r="I1237" s="14"/>
      <c r="J1237" s="7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1:26" ht="12.75" customHeight="1" x14ac:dyDescent="0.2">
      <c r="A1238" s="13">
        <v>152</v>
      </c>
      <c r="B1238" s="5">
        <v>229</v>
      </c>
      <c r="C1238" s="5">
        <f>BILANCA!D234</f>
        <v>0</v>
      </c>
      <c r="D1238" s="5">
        <f>BILANCA!E234</f>
        <v>0</v>
      </c>
      <c r="E1238" s="5">
        <v>0</v>
      </c>
      <c r="F1238" s="5">
        <v>0</v>
      </c>
      <c r="G1238" s="6">
        <f t="shared" si="38"/>
        <v>0</v>
      </c>
      <c r="H1238" s="6">
        <f t="shared" si="39"/>
        <v>0</v>
      </c>
      <c r="I1238" s="14"/>
      <c r="J1238" s="7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</row>
    <row r="1239" spans="1:26" ht="12.75" customHeight="1" x14ac:dyDescent="0.2">
      <c r="A1239" s="13">
        <v>152</v>
      </c>
      <c r="B1239" s="5">
        <v>230</v>
      </c>
      <c r="C1239" s="5">
        <f>BILANCA!D235</f>
        <v>0</v>
      </c>
      <c r="D1239" s="5">
        <f>BILANCA!E235</f>
        <v>0</v>
      </c>
      <c r="E1239" s="5">
        <v>0</v>
      </c>
      <c r="F1239" s="5">
        <v>0</v>
      </c>
      <c r="G1239" s="6">
        <f t="shared" si="38"/>
        <v>0</v>
      </c>
      <c r="H1239" s="6">
        <f t="shared" si="39"/>
        <v>0</v>
      </c>
      <c r="I1239" s="14"/>
      <c r="J1239" s="7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ht="12.75" customHeight="1" x14ac:dyDescent="0.2">
      <c r="A1240" s="13">
        <v>152</v>
      </c>
      <c r="B1240" s="5">
        <v>231</v>
      </c>
      <c r="C1240" s="5">
        <f>BILANCA!D236</f>
        <v>0</v>
      </c>
      <c r="D1240" s="5">
        <f>BILANCA!E236</f>
        <v>0</v>
      </c>
      <c r="E1240" s="5">
        <v>0</v>
      </c>
      <c r="F1240" s="5">
        <v>0</v>
      </c>
      <c r="G1240" s="6">
        <f t="shared" si="38"/>
        <v>0</v>
      </c>
      <c r="H1240" s="6">
        <f t="shared" si="39"/>
        <v>0</v>
      </c>
      <c r="I1240" s="14"/>
      <c r="J1240" s="7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1:26" ht="12.75" customHeight="1" x14ac:dyDescent="0.2">
      <c r="A1241" s="13">
        <v>152</v>
      </c>
      <c r="B1241" s="5">
        <v>232</v>
      </c>
      <c r="C1241" s="5">
        <f>BILANCA!D237</f>
        <v>0</v>
      </c>
      <c r="D1241" s="5">
        <f>BILANCA!E237</f>
        <v>0</v>
      </c>
      <c r="E1241" s="5">
        <v>0</v>
      </c>
      <c r="F1241" s="5">
        <v>0</v>
      </c>
      <c r="G1241" s="6">
        <f t="shared" si="38"/>
        <v>0</v>
      </c>
      <c r="H1241" s="6">
        <f t="shared" si="39"/>
        <v>0</v>
      </c>
      <c r="I1241" s="14"/>
      <c r="J1241" s="7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</row>
    <row r="1242" spans="1:26" ht="12.75" customHeight="1" x14ac:dyDescent="0.2">
      <c r="A1242" s="13">
        <v>152</v>
      </c>
      <c r="B1242" s="5">
        <v>233</v>
      </c>
      <c r="C1242" s="5">
        <f>BILANCA!D238</f>
        <v>0</v>
      </c>
      <c r="D1242" s="5">
        <f>BILANCA!E238</f>
        <v>0</v>
      </c>
      <c r="E1242" s="5">
        <v>0</v>
      </c>
      <c r="F1242" s="5">
        <v>0</v>
      </c>
      <c r="G1242" s="6">
        <f t="shared" si="38"/>
        <v>0</v>
      </c>
      <c r="H1242" s="6">
        <f t="shared" si="39"/>
        <v>0</v>
      </c>
      <c r="I1242" s="14"/>
      <c r="J1242" s="7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ht="12.75" customHeight="1" x14ac:dyDescent="0.2">
      <c r="A1243" s="13">
        <v>152</v>
      </c>
      <c r="B1243" s="5">
        <v>234</v>
      </c>
      <c r="C1243" s="5">
        <f>BILANCA!D239</f>
        <v>0</v>
      </c>
      <c r="D1243" s="5">
        <f>BILANCA!E239</f>
        <v>0</v>
      </c>
      <c r="E1243" s="5">
        <v>0</v>
      </c>
      <c r="F1243" s="5">
        <v>0</v>
      </c>
      <c r="G1243" s="6">
        <f t="shared" si="38"/>
        <v>0</v>
      </c>
      <c r="H1243" s="6">
        <f t="shared" si="39"/>
        <v>0</v>
      </c>
      <c r="I1243" s="14"/>
      <c r="J1243" s="7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1:26" ht="12.75" customHeight="1" x14ac:dyDescent="0.2">
      <c r="A1244" s="13">
        <v>152</v>
      </c>
      <c r="B1244" s="5">
        <v>235</v>
      </c>
      <c r="C1244" s="5">
        <f>BILANCA!D240</f>
        <v>0</v>
      </c>
      <c r="D1244" s="5">
        <f>BILANCA!E240</f>
        <v>0</v>
      </c>
      <c r="E1244" s="5">
        <v>0</v>
      </c>
      <c r="F1244" s="5">
        <v>0</v>
      </c>
      <c r="G1244" s="6">
        <f t="shared" si="38"/>
        <v>0</v>
      </c>
      <c r="H1244" s="6">
        <f t="shared" si="39"/>
        <v>0</v>
      </c>
      <c r="I1244" s="14"/>
      <c r="J1244" s="7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</row>
    <row r="1245" spans="1:26" ht="12.75" customHeight="1" x14ac:dyDescent="0.2">
      <c r="A1245" s="13">
        <v>152</v>
      </c>
      <c r="B1245" s="5">
        <v>236</v>
      </c>
      <c r="C1245" s="5">
        <f>BILANCA!D241</f>
        <v>0</v>
      </c>
      <c r="D1245" s="5">
        <f>BILANCA!E241</f>
        <v>0</v>
      </c>
      <c r="E1245" s="5">
        <v>0</v>
      </c>
      <c r="F1245" s="5">
        <v>0</v>
      </c>
      <c r="G1245" s="6">
        <f t="shared" si="38"/>
        <v>0</v>
      </c>
      <c r="H1245" s="6">
        <f t="shared" si="39"/>
        <v>0</v>
      </c>
      <c r="I1245" s="14"/>
      <c r="J1245" s="7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ht="12.75" customHeight="1" x14ac:dyDescent="0.2">
      <c r="A1246" s="13">
        <v>152</v>
      </c>
      <c r="B1246" s="5">
        <v>237</v>
      </c>
      <c r="C1246" s="5">
        <f>BILANCA!D242</f>
        <v>0</v>
      </c>
      <c r="D1246" s="5">
        <f>BILANCA!E242</f>
        <v>0</v>
      </c>
      <c r="E1246" s="5">
        <v>0</v>
      </c>
      <c r="F1246" s="5">
        <v>0</v>
      </c>
      <c r="G1246" s="6">
        <f t="shared" si="38"/>
        <v>0</v>
      </c>
      <c r="H1246" s="6">
        <f t="shared" si="39"/>
        <v>0</v>
      </c>
      <c r="I1246" s="14"/>
      <c r="J1246" s="7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1:26" ht="12.75" customHeight="1" x14ac:dyDescent="0.2">
      <c r="A1247" s="13">
        <v>152</v>
      </c>
      <c r="B1247" s="5">
        <v>238</v>
      </c>
      <c r="C1247" s="5">
        <f>BILANCA!D243</f>
        <v>0</v>
      </c>
      <c r="D1247" s="5">
        <f>BILANCA!E243</f>
        <v>0</v>
      </c>
      <c r="E1247" s="5">
        <v>0</v>
      </c>
      <c r="F1247" s="5">
        <v>0</v>
      </c>
      <c r="G1247" s="6">
        <f t="shared" si="38"/>
        <v>0</v>
      </c>
      <c r="H1247" s="6">
        <f t="shared" si="39"/>
        <v>0</v>
      </c>
      <c r="I1247" s="14"/>
      <c r="J1247" s="7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</row>
    <row r="1248" spans="1:26" ht="12.75" customHeight="1" x14ac:dyDescent="0.2">
      <c r="A1248" s="13">
        <v>152</v>
      </c>
      <c r="B1248" s="5">
        <v>239</v>
      </c>
      <c r="C1248" s="5">
        <f>BILANCA!D244</f>
        <v>0</v>
      </c>
      <c r="D1248" s="5">
        <f>BILANCA!E244</f>
        <v>0</v>
      </c>
      <c r="E1248" s="5">
        <v>0</v>
      </c>
      <c r="F1248" s="5">
        <v>0</v>
      </c>
      <c r="G1248" s="6">
        <f t="shared" si="38"/>
        <v>0</v>
      </c>
      <c r="H1248" s="6">
        <f t="shared" si="39"/>
        <v>0</v>
      </c>
      <c r="I1248" s="14"/>
      <c r="J1248" s="7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ht="12.75" customHeight="1" x14ac:dyDescent="0.2">
      <c r="A1249" s="13">
        <v>152</v>
      </c>
      <c r="B1249" s="5">
        <v>240</v>
      </c>
      <c r="C1249" s="5">
        <f>BILANCA!D245</f>
        <v>0</v>
      </c>
      <c r="D1249" s="5">
        <f>BILANCA!E245</f>
        <v>0</v>
      </c>
      <c r="E1249" s="5">
        <v>0</v>
      </c>
      <c r="F1249" s="5">
        <v>0</v>
      </c>
      <c r="G1249" s="6">
        <f t="shared" si="38"/>
        <v>0</v>
      </c>
      <c r="H1249" s="6">
        <f t="shared" si="39"/>
        <v>0</v>
      </c>
      <c r="I1249" s="14"/>
      <c r="J1249" s="7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1:26" ht="12.75" customHeight="1" x14ac:dyDescent="0.2">
      <c r="A1250" s="13">
        <v>152</v>
      </c>
      <c r="B1250" s="5">
        <v>241</v>
      </c>
      <c r="C1250" s="5">
        <f>BILANCA!D246</f>
        <v>0</v>
      </c>
      <c r="D1250" s="5">
        <f>BILANCA!E246</f>
        <v>0</v>
      </c>
      <c r="E1250" s="5">
        <v>0</v>
      </c>
      <c r="F1250" s="5">
        <v>0</v>
      </c>
      <c r="G1250" s="6">
        <f t="shared" si="38"/>
        <v>0</v>
      </c>
      <c r="H1250" s="6">
        <f t="shared" si="39"/>
        <v>0</v>
      </c>
      <c r="I1250" s="14"/>
      <c r="J1250" s="7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</row>
    <row r="1251" spans="1:26" ht="12.75" customHeight="1" x14ac:dyDescent="0.2">
      <c r="A1251" s="13">
        <v>152</v>
      </c>
      <c r="B1251" s="5">
        <v>242</v>
      </c>
      <c r="C1251" s="5">
        <f>BILANCA!D247</f>
        <v>0</v>
      </c>
      <c r="D1251" s="5">
        <f>BILANCA!E247</f>
        <v>0</v>
      </c>
      <c r="E1251" s="5">
        <v>0</v>
      </c>
      <c r="F1251" s="5">
        <v>0</v>
      </c>
      <c r="G1251" s="6">
        <f t="shared" si="38"/>
        <v>0</v>
      </c>
      <c r="H1251" s="6">
        <f t="shared" si="39"/>
        <v>0</v>
      </c>
      <c r="I1251" s="14"/>
      <c r="J1251" s="7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ht="12.75" customHeight="1" x14ac:dyDescent="0.2">
      <c r="A1252" s="13">
        <v>152</v>
      </c>
      <c r="B1252" s="5">
        <v>243</v>
      </c>
      <c r="C1252" s="5">
        <f>BILANCA!D248</f>
        <v>0</v>
      </c>
      <c r="D1252" s="5">
        <f>BILANCA!E248</f>
        <v>0</v>
      </c>
      <c r="E1252" s="5">
        <v>0</v>
      </c>
      <c r="F1252" s="5">
        <v>0</v>
      </c>
      <c r="G1252" s="6">
        <f t="shared" si="38"/>
        <v>0</v>
      </c>
      <c r="H1252" s="6">
        <f t="shared" si="39"/>
        <v>0</v>
      </c>
      <c r="I1252" s="14"/>
      <c r="J1252" s="7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1:26" ht="12.75" customHeight="1" x14ac:dyDescent="0.2">
      <c r="A1253" s="13">
        <v>152</v>
      </c>
      <c r="B1253" s="5">
        <v>244</v>
      </c>
      <c r="C1253" s="5">
        <f>BILANCA!D249</f>
        <v>0</v>
      </c>
      <c r="D1253" s="5">
        <f>BILANCA!E249</f>
        <v>0</v>
      </c>
      <c r="E1253" s="5">
        <v>0</v>
      </c>
      <c r="F1253" s="5">
        <v>0</v>
      </c>
      <c r="G1253" s="6">
        <f t="shared" si="38"/>
        <v>0</v>
      </c>
      <c r="H1253" s="6">
        <f t="shared" si="39"/>
        <v>0</v>
      </c>
      <c r="I1253" s="14"/>
      <c r="J1253" s="7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</row>
    <row r="1254" spans="1:26" ht="12.75" customHeight="1" x14ac:dyDescent="0.2">
      <c r="A1254" s="13">
        <v>152</v>
      </c>
      <c r="B1254" s="5">
        <v>245</v>
      </c>
      <c r="C1254" s="5">
        <f>BILANCA!D250</f>
        <v>0</v>
      </c>
      <c r="D1254" s="5">
        <f>BILANCA!E250</f>
        <v>0</v>
      </c>
      <c r="E1254" s="5">
        <v>0</v>
      </c>
      <c r="F1254" s="5">
        <v>0</v>
      </c>
      <c r="G1254" s="6">
        <f t="shared" si="38"/>
        <v>0</v>
      </c>
      <c r="H1254" s="6">
        <f t="shared" si="39"/>
        <v>0</v>
      </c>
      <c r="I1254" s="14"/>
      <c r="J1254" s="7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ht="12.75" customHeight="1" x14ac:dyDescent="0.2">
      <c r="A1255" s="13">
        <v>152</v>
      </c>
      <c r="B1255" s="5">
        <v>246</v>
      </c>
      <c r="C1255" s="5">
        <f>BILANCA!D251</f>
        <v>0</v>
      </c>
      <c r="D1255" s="5">
        <f>BILANCA!E251</f>
        <v>0</v>
      </c>
      <c r="E1255" s="5">
        <v>0</v>
      </c>
      <c r="F1255" s="5">
        <v>0</v>
      </c>
      <c r="G1255" s="6">
        <f t="shared" si="38"/>
        <v>0</v>
      </c>
      <c r="H1255" s="6">
        <f t="shared" si="39"/>
        <v>0</v>
      </c>
      <c r="I1255" s="14"/>
      <c r="J1255" s="7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1:26" ht="12.75" customHeight="1" x14ac:dyDescent="0.2">
      <c r="A1256" s="13">
        <v>152</v>
      </c>
      <c r="B1256" s="5">
        <v>247</v>
      </c>
      <c r="C1256" s="5">
        <f>BILANCA!D252</f>
        <v>0</v>
      </c>
      <c r="D1256" s="5">
        <f>BILANCA!E252</f>
        <v>0</v>
      </c>
      <c r="E1256" s="5">
        <v>0</v>
      </c>
      <c r="F1256" s="5">
        <v>0</v>
      </c>
      <c r="G1256" s="6">
        <f t="shared" si="38"/>
        <v>0</v>
      </c>
      <c r="H1256" s="6">
        <f t="shared" si="39"/>
        <v>0</v>
      </c>
      <c r="I1256" s="14"/>
      <c r="J1256" s="7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</row>
    <row r="1257" spans="1:26" ht="12.75" customHeight="1" x14ac:dyDescent="0.2">
      <c r="A1257" s="13">
        <v>152</v>
      </c>
      <c r="B1257" s="5">
        <v>248</v>
      </c>
      <c r="C1257" s="5">
        <f>BILANCA!D253</f>
        <v>0</v>
      </c>
      <c r="D1257" s="5">
        <f>BILANCA!E253</f>
        <v>0</v>
      </c>
      <c r="E1257" s="5">
        <v>0</v>
      </c>
      <c r="F1257" s="5">
        <v>0</v>
      </c>
      <c r="G1257" s="6">
        <f t="shared" si="38"/>
        <v>0</v>
      </c>
      <c r="H1257" s="6">
        <f t="shared" si="39"/>
        <v>0</v>
      </c>
      <c r="I1257" s="14"/>
      <c r="J1257" s="7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ht="12.75" customHeight="1" x14ac:dyDescent="0.2">
      <c r="A1258" s="13">
        <v>152</v>
      </c>
      <c r="B1258" s="5">
        <v>249</v>
      </c>
      <c r="C1258" s="5">
        <f>BILANCA!D254</f>
        <v>0</v>
      </c>
      <c r="D1258" s="5">
        <f>BILANCA!E254</f>
        <v>0</v>
      </c>
      <c r="E1258" s="5">
        <v>0</v>
      </c>
      <c r="F1258" s="5">
        <v>0</v>
      </c>
      <c r="G1258" s="6">
        <f t="shared" si="38"/>
        <v>0</v>
      </c>
      <c r="H1258" s="6">
        <f t="shared" si="39"/>
        <v>0</v>
      </c>
      <c r="I1258" s="14"/>
      <c r="J1258" s="7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1:26" ht="12.75" customHeight="1" x14ac:dyDescent="0.2">
      <c r="A1259" s="13">
        <v>152</v>
      </c>
      <c r="B1259" s="5">
        <v>250</v>
      </c>
      <c r="C1259" s="5">
        <f>BILANCA!D255</f>
        <v>0</v>
      </c>
      <c r="D1259" s="5">
        <f>BILANCA!E255</f>
        <v>0</v>
      </c>
      <c r="E1259" s="5">
        <v>0</v>
      </c>
      <c r="F1259" s="5">
        <v>0</v>
      </c>
      <c r="G1259" s="6">
        <f t="shared" si="38"/>
        <v>0</v>
      </c>
      <c r="H1259" s="6">
        <f t="shared" si="39"/>
        <v>0</v>
      </c>
      <c r="I1259" s="14"/>
      <c r="J1259" s="7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</row>
    <row r="1260" spans="1:26" ht="12.75" customHeight="1" x14ac:dyDescent="0.2">
      <c r="A1260" s="13">
        <v>152</v>
      </c>
      <c r="B1260" s="5">
        <v>251</v>
      </c>
      <c r="C1260" s="5">
        <f>BILANCA!D256</f>
        <v>0</v>
      </c>
      <c r="D1260" s="5">
        <f>BILANCA!E256</f>
        <v>0</v>
      </c>
      <c r="E1260" s="5">
        <v>0</v>
      </c>
      <c r="F1260" s="5">
        <v>0</v>
      </c>
      <c r="G1260" s="6">
        <f t="shared" si="38"/>
        <v>0</v>
      </c>
      <c r="H1260" s="6">
        <f t="shared" si="39"/>
        <v>0</v>
      </c>
      <c r="I1260" s="14"/>
      <c r="J1260" s="7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ht="12.75" customHeight="1" x14ac:dyDescent="0.2">
      <c r="A1261" s="13">
        <v>152</v>
      </c>
      <c r="B1261" s="5">
        <v>252</v>
      </c>
      <c r="C1261" s="5">
        <f>BILANCA!D257</f>
        <v>0</v>
      </c>
      <c r="D1261" s="5">
        <f>BILANCA!E257</f>
        <v>0</v>
      </c>
      <c r="E1261" s="5">
        <v>0</v>
      </c>
      <c r="F1261" s="5">
        <v>0</v>
      </c>
      <c r="G1261" s="6">
        <f t="shared" si="38"/>
        <v>0</v>
      </c>
      <c r="H1261" s="6">
        <f t="shared" si="39"/>
        <v>0</v>
      </c>
      <c r="I1261" s="14"/>
      <c r="J1261" s="7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1:26" ht="12.75" customHeight="1" x14ac:dyDescent="0.2">
      <c r="A1262" s="13">
        <v>152</v>
      </c>
      <c r="B1262" s="5">
        <v>253</v>
      </c>
      <c r="C1262" s="5">
        <f>BILANCA!D258</f>
        <v>0</v>
      </c>
      <c r="D1262" s="5">
        <f>BILANCA!E258</f>
        <v>0</v>
      </c>
      <c r="E1262" s="5">
        <v>0</v>
      </c>
      <c r="F1262" s="5">
        <v>0</v>
      </c>
      <c r="G1262" s="6">
        <f t="shared" si="38"/>
        <v>0</v>
      </c>
      <c r="H1262" s="6">
        <f t="shared" si="39"/>
        <v>0</v>
      </c>
      <c r="I1262" s="14"/>
      <c r="J1262" s="7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</row>
    <row r="1263" spans="1:26" ht="12.75" customHeight="1" x14ac:dyDescent="0.2">
      <c r="A1263" s="13">
        <v>152</v>
      </c>
      <c r="B1263" s="5">
        <v>254</v>
      </c>
      <c r="C1263" s="5">
        <f>BILANCA!D259</f>
        <v>0</v>
      </c>
      <c r="D1263" s="5">
        <f>BILANCA!E259</f>
        <v>0</v>
      </c>
      <c r="E1263" s="5">
        <v>0</v>
      </c>
      <c r="F1263" s="5">
        <v>0</v>
      </c>
      <c r="G1263" s="6">
        <f t="shared" si="38"/>
        <v>0</v>
      </c>
      <c r="H1263" s="6">
        <f t="shared" si="39"/>
        <v>0</v>
      </c>
      <c r="I1263" s="14"/>
      <c r="J1263" s="7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ht="12.75" customHeight="1" x14ac:dyDescent="0.2">
      <c r="A1264" s="13">
        <v>152</v>
      </c>
      <c r="B1264" s="5">
        <v>255</v>
      </c>
      <c r="C1264" s="5">
        <f>BILANCA!D260</f>
        <v>0</v>
      </c>
      <c r="D1264" s="5">
        <f>BILANCA!E260</f>
        <v>0</v>
      </c>
      <c r="E1264" s="5">
        <v>0</v>
      </c>
      <c r="F1264" s="5">
        <v>0</v>
      </c>
      <c r="G1264" s="6">
        <f t="shared" si="38"/>
        <v>0</v>
      </c>
      <c r="H1264" s="6">
        <f t="shared" si="39"/>
        <v>0</v>
      </c>
      <c r="I1264" s="14"/>
      <c r="J1264" s="7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1:26" ht="12.75" customHeight="1" x14ac:dyDescent="0.2">
      <c r="A1265" s="13">
        <v>152</v>
      </c>
      <c r="B1265" s="5">
        <v>256</v>
      </c>
      <c r="C1265" s="5">
        <f>BILANCA!D261</f>
        <v>0</v>
      </c>
      <c r="D1265" s="5">
        <f>BILANCA!E261</f>
        <v>0</v>
      </c>
      <c r="E1265" s="5">
        <v>0</v>
      </c>
      <c r="F1265" s="5">
        <v>0</v>
      </c>
      <c r="G1265" s="6">
        <f t="shared" si="38"/>
        <v>0</v>
      </c>
      <c r="H1265" s="6">
        <f t="shared" si="39"/>
        <v>0</v>
      </c>
      <c r="I1265" s="14"/>
      <c r="J1265" s="7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</row>
    <row r="1266" spans="1:26" ht="12.75" customHeight="1" x14ac:dyDescent="0.2">
      <c r="A1266" s="13">
        <v>152</v>
      </c>
      <c r="B1266" s="5">
        <v>257</v>
      </c>
      <c r="C1266" s="5">
        <f>BILANCA!D262</f>
        <v>0</v>
      </c>
      <c r="D1266" s="5">
        <f>BILANCA!E262</f>
        <v>0</v>
      </c>
      <c r="E1266" s="5">
        <v>0</v>
      </c>
      <c r="F1266" s="5">
        <v>0</v>
      </c>
      <c r="G1266" s="6">
        <f t="shared" si="38"/>
        <v>0</v>
      </c>
      <c r="H1266" s="6">
        <f t="shared" si="39"/>
        <v>0</v>
      </c>
      <c r="I1266" s="14"/>
      <c r="J1266" s="7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ht="12.75" customHeight="1" x14ac:dyDescent="0.2">
      <c r="A1267" s="13">
        <v>152</v>
      </c>
      <c r="B1267" s="5">
        <v>258</v>
      </c>
      <c r="C1267" s="5">
        <f>BILANCA!D263</f>
        <v>0</v>
      </c>
      <c r="D1267" s="5">
        <f>BILANCA!E263</f>
        <v>0</v>
      </c>
      <c r="E1267" s="5">
        <v>0</v>
      </c>
      <c r="F1267" s="5">
        <v>0</v>
      </c>
      <c r="G1267" s="6">
        <f t="shared" ref="G1267:G1330" si="40">B1267/1000*C1267+B1267/500*D1267</f>
        <v>0</v>
      </c>
      <c r="H1267" s="6">
        <f t="shared" si="39"/>
        <v>0</v>
      </c>
      <c r="I1267" s="14"/>
      <c r="J1267" s="7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1:26" ht="12.75" customHeight="1" x14ac:dyDescent="0.2">
      <c r="A1268" s="13">
        <v>152</v>
      </c>
      <c r="B1268" s="5">
        <v>259</v>
      </c>
      <c r="C1268" s="5">
        <f>BILANCA!D264</f>
        <v>0</v>
      </c>
      <c r="D1268" s="5">
        <f>BILANCA!E264</f>
        <v>0</v>
      </c>
      <c r="E1268" s="5">
        <v>0</v>
      </c>
      <c r="F1268" s="5">
        <v>0</v>
      </c>
      <c r="G1268" s="6">
        <f t="shared" si="40"/>
        <v>0</v>
      </c>
      <c r="H1268" s="6">
        <f t="shared" si="39"/>
        <v>0</v>
      </c>
      <c r="I1268" s="14"/>
      <c r="J1268" s="7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</row>
    <row r="1269" spans="1:26" ht="12.75" customHeight="1" x14ac:dyDescent="0.2">
      <c r="A1269" s="13">
        <v>152</v>
      </c>
      <c r="B1269" s="5">
        <v>260</v>
      </c>
      <c r="C1269" s="5">
        <f>BILANCA!D265</f>
        <v>0</v>
      </c>
      <c r="D1269" s="5">
        <f>BILANCA!E265</f>
        <v>0</v>
      </c>
      <c r="E1269" s="5">
        <v>0</v>
      </c>
      <c r="F1269" s="5">
        <v>0</v>
      </c>
      <c r="G1269" s="6">
        <f t="shared" si="40"/>
        <v>0</v>
      </c>
      <c r="H1269" s="6">
        <f t="shared" si="39"/>
        <v>0</v>
      </c>
      <c r="I1269" s="14"/>
      <c r="J1269" s="7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ht="12.75" customHeight="1" x14ac:dyDescent="0.2">
      <c r="A1270" s="13">
        <v>152</v>
      </c>
      <c r="B1270" s="5">
        <v>261</v>
      </c>
      <c r="C1270" s="5">
        <f>BILANCA!D266</f>
        <v>0</v>
      </c>
      <c r="D1270" s="5">
        <f>BILANCA!E266</f>
        <v>0</v>
      </c>
      <c r="E1270" s="5">
        <v>0</v>
      </c>
      <c r="F1270" s="5">
        <v>0</v>
      </c>
      <c r="G1270" s="6">
        <f t="shared" si="40"/>
        <v>0</v>
      </c>
      <c r="H1270" s="6">
        <f t="shared" si="39"/>
        <v>0</v>
      </c>
      <c r="I1270" s="14"/>
      <c r="J1270" s="7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1:26" ht="12.75" customHeight="1" x14ac:dyDescent="0.2">
      <c r="A1271" s="13">
        <v>152</v>
      </c>
      <c r="B1271" s="5">
        <v>262</v>
      </c>
      <c r="C1271" s="5">
        <f>BILANCA!D267</f>
        <v>0</v>
      </c>
      <c r="D1271" s="5">
        <f>BILANCA!E267</f>
        <v>0</v>
      </c>
      <c r="E1271" s="5">
        <v>0</v>
      </c>
      <c r="F1271" s="5">
        <v>0</v>
      </c>
      <c r="G1271" s="6">
        <f t="shared" si="40"/>
        <v>0</v>
      </c>
      <c r="H1271" s="6">
        <f t="shared" si="39"/>
        <v>0</v>
      </c>
      <c r="I1271" s="14"/>
      <c r="J1271" s="7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</row>
    <row r="1272" spans="1:26" ht="12.75" customHeight="1" x14ac:dyDescent="0.2">
      <c r="A1272" s="13">
        <v>152</v>
      </c>
      <c r="B1272" s="5">
        <v>263</v>
      </c>
      <c r="C1272" s="5">
        <f>BILANCA!D268</f>
        <v>0</v>
      </c>
      <c r="D1272" s="5">
        <f>BILANCA!E268</f>
        <v>0</v>
      </c>
      <c r="E1272" s="5">
        <v>0</v>
      </c>
      <c r="F1272" s="5">
        <v>0</v>
      </c>
      <c r="G1272" s="6">
        <f t="shared" si="40"/>
        <v>0</v>
      </c>
      <c r="H1272" s="6">
        <f t="shared" si="39"/>
        <v>0</v>
      </c>
      <c r="I1272" s="14"/>
      <c r="J1272" s="7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ht="12.75" customHeight="1" x14ac:dyDescent="0.2">
      <c r="A1273" s="13">
        <v>152</v>
      </c>
      <c r="B1273" s="5">
        <v>264</v>
      </c>
      <c r="C1273" s="5">
        <f>BILANCA!D269</f>
        <v>0</v>
      </c>
      <c r="D1273" s="5">
        <f>BILANCA!E269</f>
        <v>0</v>
      </c>
      <c r="E1273" s="5">
        <v>0</v>
      </c>
      <c r="F1273" s="5">
        <v>0</v>
      </c>
      <c r="G1273" s="6">
        <f t="shared" si="40"/>
        <v>0</v>
      </c>
      <c r="H1273" s="6">
        <f t="shared" si="39"/>
        <v>0</v>
      </c>
      <c r="I1273" s="14"/>
      <c r="J1273" s="7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1:26" ht="12.75" customHeight="1" x14ac:dyDescent="0.2">
      <c r="A1274" s="13">
        <v>152</v>
      </c>
      <c r="B1274" s="5">
        <v>265</v>
      </c>
      <c r="C1274" s="5">
        <f>BILANCA!D270</f>
        <v>0</v>
      </c>
      <c r="D1274" s="5">
        <f>BILANCA!E270</f>
        <v>0</v>
      </c>
      <c r="E1274" s="5">
        <v>0</v>
      </c>
      <c r="F1274" s="5">
        <v>0</v>
      </c>
      <c r="G1274" s="6">
        <f t="shared" si="40"/>
        <v>0</v>
      </c>
      <c r="H1274" s="6">
        <f t="shared" si="39"/>
        <v>0</v>
      </c>
      <c r="I1274" s="14"/>
      <c r="J1274" s="7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</row>
    <row r="1275" spans="1:26" ht="12.75" customHeight="1" x14ac:dyDescent="0.2">
      <c r="A1275" s="13">
        <v>152</v>
      </c>
      <c r="B1275" s="5">
        <v>266</v>
      </c>
      <c r="C1275" s="5">
        <f>BILANCA!D271</f>
        <v>0</v>
      </c>
      <c r="D1275" s="5">
        <f>BILANCA!E271</f>
        <v>0</v>
      </c>
      <c r="E1275" s="5">
        <v>0</v>
      </c>
      <c r="F1275" s="5">
        <v>0</v>
      </c>
      <c r="G1275" s="6">
        <f t="shared" si="40"/>
        <v>0</v>
      </c>
      <c r="H1275" s="6">
        <f t="shared" si="39"/>
        <v>0</v>
      </c>
      <c r="I1275" s="14"/>
      <c r="J1275" s="7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ht="12.75" customHeight="1" x14ac:dyDescent="0.2">
      <c r="A1276" s="13">
        <v>152</v>
      </c>
      <c r="B1276" s="5">
        <v>267</v>
      </c>
      <c r="C1276" s="5">
        <f>BILANCA!D272</f>
        <v>0</v>
      </c>
      <c r="D1276" s="5">
        <f>BILANCA!E272</f>
        <v>0</v>
      </c>
      <c r="E1276" s="5">
        <v>0</v>
      </c>
      <c r="F1276" s="5">
        <v>0</v>
      </c>
      <c r="G1276" s="6">
        <f t="shared" si="40"/>
        <v>0</v>
      </c>
      <c r="H1276" s="6">
        <f t="shared" si="39"/>
        <v>0</v>
      </c>
      <c r="I1276" s="14"/>
      <c r="J1276" s="7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1:26" ht="12.75" customHeight="1" x14ac:dyDescent="0.2">
      <c r="A1277" s="13">
        <v>152</v>
      </c>
      <c r="B1277" s="5">
        <v>268</v>
      </c>
      <c r="C1277" s="5">
        <f>BILANCA!D273</f>
        <v>0</v>
      </c>
      <c r="D1277" s="5">
        <f>BILANCA!E273</f>
        <v>0</v>
      </c>
      <c r="E1277" s="5">
        <v>0</v>
      </c>
      <c r="F1277" s="5">
        <v>0</v>
      </c>
      <c r="G1277" s="6">
        <f t="shared" si="40"/>
        <v>0</v>
      </c>
      <c r="H1277" s="6">
        <f t="shared" si="39"/>
        <v>0</v>
      </c>
      <c r="I1277" s="14"/>
      <c r="J1277" s="7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</row>
    <row r="1278" spans="1:26" ht="12.75" customHeight="1" x14ac:dyDescent="0.2">
      <c r="A1278" s="13">
        <v>152</v>
      </c>
      <c r="B1278" s="5">
        <v>269</v>
      </c>
      <c r="C1278" s="5">
        <f>BILANCA!D274</f>
        <v>0</v>
      </c>
      <c r="D1278" s="5">
        <f>BILANCA!E274</f>
        <v>0</v>
      </c>
      <c r="E1278" s="5">
        <v>0</v>
      </c>
      <c r="F1278" s="5">
        <v>0</v>
      </c>
      <c r="G1278" s="6">
        <f t="shared" si="40"/>
        <v>0</v>
      </c>
      <c r="H1278" s="6">
        <f t="shared" si="39"/>
        <v>0</v>
      </c>
      <c r="I1278" s="14"/>
      <c r="J1278" s="7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ht="12.75" customHeight="1" x14ac:dyDescent="0.2">
      <c r="A1279" s="13">
        <v>152</v>
      </c>
      <c r="B1279" s="5">
        <v>270</v>
      </c>
      <c r="C1279" s="5">
        <f>BILANCA!D275</f>
        <v>0</v>
      </c>
      <c r="D1279" s="5">
        <f>BILANCA!E275</f>
        <v>0</v>
      </c>
      <c r="E1279" s="5">
        <v>0</v>
      </c>
      <c r="F1279" s="5">
        <v>0</v>
      </c>
      <c r="G1279" s="6">
        <f t="shared" si="40"/>
        <v>0</v>
      </c>
      <c r="H1279" s="6">
        <f t="shared" si="39"/>
        <v>0</v>
      </c>
      <c r="I1279" s="14"/>
      <c r="J1279" s="7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1:26" ht="12.75" customHeight="1" x14ac:dyDescent="0.2">
      <c r="A1280" s="13">
        <v>152</v>
      </c>
      <c r="B1280" s="5">
        <v>271</v>
      </c>
      <c r="C1280" s="5">
        <f>BILANCA!D276</f>
        <v>0</v>
      </c>
      <c r="D1280" s="5">
        <f>BILANCA!E276</f>
        <v>0</v>
      </c>
      <c r="E1280" s="5">
        <v>0</v>
      </c>
      <c r="F1280" s="5">
        <v>0</v>
      </c>
      <c r="G1280" s="6">
        <f t="shared" si="40"/>
        <v>0</v>
      </c>
      <c r="H1280" s="6">
        <f t="shared" si="39"/>
        <v>0</v>
      </c>
      <c r="I1280" s="14"/>
      <c r="J1280" s="7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</row>
    <row r="1281" spans="1:26" ht="12.75" customHeight="1" x14ac:dyDescent="0.2">
      <c r="A1281" s="13">
        <v>152</v>
      </c>
      <c r="B1281" s="5">
        <v>272</v>
      </c>
      <c r="C1281" s="5">
        <f>BILANCA!D277</f>
        <v>0</v>
      </c>
      <c r="D1281" s="5">
        <f>BILANCA!E277</f>
        <v>0</v>
      </c>
      <c r="E1281" s="5">
        <v>0</v>
      </c>
      <c r="F1281" s="5">
        <v>0</v>
      </c>
      <c r="G1281" s="6">
        <f t="shared" si="40"/>
        <v>0</v>
      </c>
      <c r="H1281" s="6">
        <f t="shared" si="39"/>
        <v>0</v>
      </c>
      <c r="I1281" s="14"/>
      <c r="J1281" s="7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ht="12.75" customHeight="1" x14ac:dyDescent="0.2">
      <c r="A1282" s="13">
        <v>152</v>
      </c>
      <c r="B1282" s="5">
        <v>273</v>
      </c>
      <c r="C1282" s="5">
        <f>BILANCA!D278</f>
        <v>0</v>
      </c>
      <c r="D1282" s="5">
        <f>BILANCA!E278</f>
        <v>0</v>
      </c>
      <c r="E1282" s="5">
        <v>0</v>
      </c>
      <c r="F1282" s="5">
        <v>0</v>
      </c>
      <c r="G1282" s="6">
        <f t="shared" si="40"/>
        <v>0</v>
      </c>
      <c r="H1282" s="6">
        <f t="shared" ref="H1282:H1345" si="41">ABS(C1282-ROUND(C1282,0))+ABS(D1282-ROUND(D1282,0))</f>
        <v>0</v>
      </c>
      <c r="I1282" s="14"/>
      <c r="J1282" s="7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1:26" ht="12.75" customHeight="1" x14ac:dyDescent="0.2">
      <c r="A1283" s="13">
        <v>152</v>
      </c>
      <c r="B1283" s="5">
        <v>274</v>
      </c>
      <c r="C1283" s="5">
        <f>BILANCA!D279</f>
        <v>0</v>
      </c>
      <c r="D1283" s="5">
        <f>BILANCA!E279</f>
        <v>0</v>
      </c>
      <c r="E1283" s="5">
        <v>0</v>
      </c>
      <c r="F1283" s="5">
        <v>0</v>
      </c>
      <c r="G1283" s="6">
        <f t="shared" si="40"/>
        <v>0</v>
      </c>
      <c r="H1283" s="6">
        <f t="shared" si="41"/>
        <v>0</v>
      </c>
      <c r="I1283" s="14"/>
      <c r="J1283" s="7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</row>
    <row r="1284" spans="1:26" ht="12.75" customHeight="1" x14ac:dyDescent="0.2">
      <c r="A1284" s="13">
        <v>152</v>
      </c>
      <c r="B1284" s="5">
        <v>275</v>
      </c>
      <c r="C1284" s="5">
        <f>BILANCA!D280</f>
        <v>0</v>
      </c>
      <c r="D1284" s="5">
        <f>BILANCA!E280</f>
        <v>0</v>
      </c>
      <c r="E1284" s="5">
        <v>0</v>
      </c>
      <c r="F1284" s="5">
        <v>0</v>
      </c>
      <c r="G1284" s="6">
        <f t="shared" si="40"/>
        <v>0</v>
      </c>
      <c r="H1284" s="6">
        <f t="shared" si="41"/>
        <v>0</v>
      </c>
      <c r="I1284" s="14"/>
      <c r="J1284" s="7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ht="12.75" customHeight="1" x14ac:dyDescent="0.2">
      <c r="A1285" s="13">
        <v>152</v>
      </c>
      <c r="B1285" s="5">
        <v>276</v>
      </c>
      <c r="C1285" s="5">
        <f>BILANCA!D281</f>
        <v>0</v>
      </c>
      <c r="D1285" s="5">
        <f>BILANCA!E281</f>
        <v>0</v>
      </c>
      <c r="E1285" s="5">
        <v>0</v>
      </c>
      <c r="F1285" s="5">
        <v>0</v>
      </c>
      <c r="G1285" s="6">
        <f t="shared" si="40"/>
        <v>0</v>
      </c>
      <c r="H1285" s="6">
        <f t="shared" si="41"/>
        <v>0</v>
      </c>
      <c r="I1285" s="14"/>
      <c r="J1285" s="7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1:26" ht="12.75" customHeight="1" x14ac:dyDescent="0.2">
      <c r="A1286" s="13">
        <v>152</v>
      </c>
      <c r="B1286" s="5">
        <v>277</v>
      </c>
      <c r="C1286" s="5">
        <f>BILANCA!D282</f>
        <v>0</v>
      </c>
      <c r="D1286" s="5">
        <f>BILANCA!E282</f>
        <v>0</v>
      </c>
      <c r="E1286" s="5">
        <v>0</v>
      </c>
      <c r="F1286" s="5">
        <v>0</v>
      </c>
      <c r="G1286" s="6">
        <f t="shared" si="40"/>
        <v>0</v>
      </c>
      <c r="H1286" s="6">
        <f t="shared" si="41"/>
        <v>0</v>
      </c>
      <c r="I1286" s="14"/>
      <c r="J1286" s="7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</row>
    <row r="1287" spans="1:26" ht="12.75" customHeight="1" x14ac:dyDescent="0.2">
      <c r="A1287" s="13">
        <v>152</v>
      </c>
      <c r="B1287" s="5">
        <v>278</v>
      </c>
      <c r="C1287" s="5">
        <f>BILANCA!D283</f>
        <v>0</v>
      </c>
      <c r="D1287" s="5">
        <f>BILANCA!E283</f>
        <v>0</v>
      </c>
      <c r="E1287" s="5">
        <v>0</v>
      </c>
      <c r="F1287" s="5">
        <v>0</v>
      </c>
      <c r="G1287" s="6">
        <f t="shared" si="40"/>
        <v>0</v>
      </c>
      <c r="H1287" s="6">
        <f t="shared" si="41"/>
        <v>0</v>
      </c>
      <c r="I1287" s="14"/>
      <c r="J1287" s="7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ht="12.75" customHeight="1" x14ac:dyDescent="0.2">
      <c r="A1288" s="13">
        <v>152</v>
      </c>
      <c r="B1288" s="5">
        <v>279</v>
      </c>
      <c r="C1288" s="5">
        <f>BILANCA!D284</f>
        <v>0</v>
      </c>
      <c r="D1288" s="5">
        <f>BILANCA!E284</f>
        <v>0</v>
      </c>
      <c r="E1288" s="5">
        <v>0</v>
      </c>
      <c r="F1288" s="5">
        <v>0</v>
      </c>
      <c r="G1288" s="6">
        <f t="shared" si="40"/>
        <v>0</v>
      </c>
      <c r="H1288" s="6">
        <f t="shared" si="41"/>
        <v>0</v>
      </c>
      <c r="I1288" s="14"/>
      <c r="J1288" s="7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1:26" ht="12.75" customHeight="1" x14ac:dyDescent="0.2">
      <c r="A1289" s="13">
        <v>152</v>
      </c>
      <c r="B1289" s="5">
        <v>280</v>
      </c>
      <c r="C1289" s="5">
        <f>BILANCA!D285</f>
        <v>0</v>
      </c>
      <c r="D1289" s="5">
        <f>BILANCA!E285</f>
        <v>0</v>
      </c>
      <c r="E1289" s="5">
        <v>0</v>
      </c>
      <c r="F1289" s="5">
        <v>0</v>
      </c>
      <c r="G1289" s="6">
        <f t="shared" si="40"/>
        <v>0</v>
      </c>
      <c r="H1289" s="6">
        <f t="shared" si="41"/>
        <v>0</v>
      </c>
      <c r="I1289" s="14"/>
      <c r="J1289" s="7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</row>
    <row r="1290" spans="1:26" ht="12.75" customHeight="1" x14ac:dyDescent="0.2">
      <c r="A1290" s="13">
        <v>152</v>
      </c>
      <c r="B1290" s="5">
        <v>281</v>
      </c>
      <c r="C1290" s="5">
        <f>BILANCA!D286</f>
        <v>0</v>
      </c>
      <c r="D1290" s="5">
        <f>BILANCA!E286</f>
        <v>0</v>
      </c>
      <c r="E1290" s="5">
        <v>0</v>
      </c>
      <c r="F1290" s="5">
        <v>0</v>
      </c>
      <c r="G1290" s="6">
        <f t="shared" si="40"/>
        <v>0</v>
      </c>
      <c r="H1290" s="6">
        <f t="shared" si="41"/>
        <v>0</v>
      </c>
      <c r="I1290" s="14"/>
      <c r="J1290" s="7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ht="12.75" customHeight="1" x14ac:dyDescent="0.2">
      <c r="A1291" s="13">
        <v>152</v>
      </c>
      <c r="B1291" s="5">
        <v>282</v>
      </c>
      <c r="C1291" s="5">
        <f>BILANCA!D287</f>
        <v>0</v>
      </c>
      <c r="D1291" s="5">
        <f>BILANCA!E287</f>
        <v>0</v>
      </c>
      <c r="E1291" s="5">
        <v>0</v>
      </c>
      <c r="F1291" s="5">
        <v>0</v>
      </c>
      <c r="G1291" s="6">
        <f t="shared" si="40"/>
        <v>0</v>
      </c>
      <c r="H1291" s="6">
        <f t="shared" si="41"/>
        <v>0</v>
      </c>
      <c r="I1291" s="14"/>
      <c r="J1291" s="7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1:26" ht="12.75" customHeight="1" x14ac:dyDescent="0.2">
      <c r="A1292" s="13">
        <v>152</v>
      </c>
      <c r="B1292" s="5">
        <v>283</v>
      </c>
      <c r="C1292" s="5">
        <f>BILANCA!D288</f>
        <v>0</v>
      </c>
      <c r="D1292" s="5">
        <f>BILANCA!E288</f>
        <v>0</v>
      </c>
      <c r="E1292" s="5">
        <v>0</v>
      </c>
      <c r="F1292" s="5">
        <v>0</v>
      </c>
      <c r="G1292" s="6">
        <f t="shared" si="40"/>
        <v>0</v>
      </c>
      <c r="H1292" s="6">
        <f t="shared" si="41"/>
        <v>0</v>
      </c>
      <c r="I1292" s="14"/>
      <c r="J1292" s="7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</row>
    <row r="1293" spans="1:26" ht="12.75" customHeight="1" x14ac:dyDescent="0.2">
      <c r="A1293" s="13">
        <v>152</v>
      </c>
      <c r="B1293" s="5">
        <v>284</v>
      </c>
      <c r="C1293" s="5">
        <f>BILANCA!D289</f>
        <v>0</v>
      </c>
      <c r="D1293" s="5">
        <f>BILANCA!E289</f>
        <v>0</v>
      </c>
      <c r="E1293" s="5">
        <v>0</v>
      </c>
      <c r="F1293" s="5">
        <v>0</v>
      </c>
      <c r="G1293" s="6">
        <f t="shared" si="40"/>
        <v>0</v>
      </c>
      <c r="H1293" s="6">
        <f t="shared" si="41"/>
        <v>0</v>
      </c>
      <c r="I1293" s="14"/>
      <c r="J1293" s="7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ht="12.75" customHeight="1" x14ac:dyDescent="0.2">
      <c r="A1294" s="13">
        <v>152</v>
      </c>
      <c r="B1294" s="5">
        <v>285</v>
      </c>
      <c r="C1294" s="5">
        <f>BILANCA!D290</f>
        <v>0</v>
      </c>
      <c r="D1294" s="5">
        <f>BILANCA!E290</f>
        <v>0</v>
      </c>
      <c r="E1294" s="5">
        <v>0</v>
      </c>
      <c r="F1294" s="5">
        <v>0</v>
      </c>
      <c r="G1294" s="6">
        <f t="shared" si="40"/>
        <v>0</v>
      </c>
      <c r="H1294" s="6">
        <f t="shared" si="41"/>
        <v>0</v>
      </c>
      <c r="I1294" s="14"/>
      <c r="J1294" s="7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1:26" ht="12.75" customHeight="1" x14ac:dyDescent="0.2">
      <c r="A1295" s="13">
        <v>152</v>
      </c>
      <c r="B1295" s="5">
        <v>286</v>
      </c>
      <c r="C1295" s="5">
        <f>BILANCA!D291</f>
        <v>0</v>
      </c>
      <c r="D1295" s="5">
        <f>BILANCA!E291</f>
        <v>0</v>
      </c>
      <c r="E1295" s="5">
        <v>0</v>
      </c>
      <c r="F1295" s="5">
        <v>0</v>
      </c>
      <c r="G1295" s="6">
        <f t="shared" si="40"/>
        <v>0</v>
      </c>
      <c r="H1295" s="6">
        <f t="shared" si="41"/>
        <v>0</v>
      </c>
      <c r="I1295" s="14"/>
      <c r="J1295" s="7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</row>
    <row r="1296" spans="1:26" ht="12.75" customHeight="1" x14ac:dyDescent="0.2">
      <c r="A1296" s="13">
        <v>152</v>
      </c>
      <c r="B1296" s="5">
        <v>287</v>
      </c>
      <c r="C1296" s="5">
        <f>BILANCA!D292</f>
        <v>0</v>
      </c>
      <c r="D1296" s="5">
        <f>BILANCA!E292</f>
        <v>0</v>
      </c>
      <c r="E1296" s="5">
        <v>0</v>
      </c>
      <c r="F1296" s="5">
        <v>0</v>
      </c>
      <c r="G1296" s="6">
        <f t="shared" si="40"/>
        <v>0</v>
      </c>
      <c r="H1296" s="6">
        <f t="shared" si="41"/>
        <v>0</v>
      </c>
      <c r="I1296" s="14"/>
      <c r="J1296" s="7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ht="12.75" customHeight="1" x14ac:dyDescent="0.2">
      <c r="A1297" s="13">
        <v>152</v>
      </c>
      <c r="B1297" s="5">
        <v>288</v>
      </c>
      <c r="C1297" s="5">
        <f>BILANCA!D293</f>
        <v>0</v>
      </c>
      <c r="D1297" s="5">
        <f>BILANCA!E293</f>
        <v>0</v>
      </c>
      <c r="E1297" s="5">
        <v>0</v>
      </c>
      <c r="F1297" s="5">
        <v>0</v>
      </c>
      <c r="G1297" s="6">
        <f t="shared" si="40"/>
        <v>0</v>
      </c>
      <c r="H1297" s="6">
        <f t="shared" si="41"/>
        <v>0</v>
      </c>
      <c r="I1297" s="14"/>
      <c r="J1297" s="7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1:26" ht="12.75" customHeight="1" x14ac:dyDescent="0.2">
      <c r="A1298" s="13">
        <v>152</v>
      </c>
      <c r="B1298" s="5">
        <v>289</v>
      </c>
      <c r="C1298" s="5">
        <f>BILANCA!D294</f>
        <v>0</v>
      </c>
      <c r="D1298" s="5">
        <f>BILANCA!E294</f>
        <v>0</v>
      </c>
      <c r="E1298" s="5">
        <v>0</v>
      </c>
      <c r="F1298" s="5">
        <v>0</v>
      </c>
      <c r="G1298" s="6">
        <f t="shared" si="40"/>
        <v>0</v>
      </c>
      <c r="H1298" s="6">
        <f t="shared" si="41"/>
        <v>0</v>
      </c>
      <c r="I1298" s="14"/>
      <c r="J1298" s="7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</row>
    <row r="1299" spans="1:26" ht="12.75" customHeight="1" x14ac:dyDescent="0.2">
      <c r="A1299" s="13">
        <v>152</v>
      </c>
      <c r="B1299" s="5">
        <v>290</v>
      </c>
      <c r="C1299" s="5">
        <f>BILANCA!D295</f>
        <v>0</v>
      </c>
      <c r="D1299" s="5">
        <f>BILANCA!E295</f>
        <v>0</v>
      </c>
      <c r="E1299" s="5">
        <v>0</v>
      </c>
      <c r="F1299" s="5">
        <v>0</v>
      </c>
      <c r="G1299" s="6">
        <f t="shared" si="40"/>
        <v>0</v>
      </c>
      <c r="H1299" s="6">
        <f t="shared" si="41"/>
        <v>0</v>
      </c>
      <c r="I1299" s="14"/>
      <c r="J1299" s="7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ht="12.75" customHeight="1" x14ac:dyDescent="0.2">
      <c r="A1300" s="13">
        <v>152</v>
      </c>
      <c r="B1300" s="5">
        <v>291</v>
      </c>
      <c r="C1300" s="5">
        <f>BILANCA!D296</f>
        <v>0</v>
      </c>
      <c r="D1300" s="5">
        <f>BILANCA!E296</f>
        <v>0</v>
      </c>
      <c r="E1300" s="5">
        <v>0</v>
      </c>
      <c r="F1300" s="5">
        <v>0</v>
      </c>
      <c r="G1300" s="6">
        <f t="shared" si="40"/>
        <v>0</v>
      </c>
      <c r="H1300" s="6">
        <f t="shared" si="41"/>
        <v>0</v>
      </c>
      <c r="I1300" s="14"/>
      <c r="J1300" s="7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1:26" ht="12.75" customHeight="1" x14ac:dyDescent="0.2">
      <c r="A1301" s="13">
        <v>152</v>
      </c>
      <c r="B1301" s="5">
        <v>292</v>
      </c>
      <c r="C1301" s="5">
        <f>BILANCA!D297</f>
        <v>0</v>
      </c>
      <c r="D1301" s="5">
        <f>BILANCA!E297</f>
        <v>0</v>
      </c>
      <c r="E1301" s="5">
        <v>0</v>
      </c>
      <c r="F1301" s="5">
        <v>0</v>
      </c>
      <c r="G1301" s="6">
        <f t="shared" si="40"/>
        <v>0</v>
      </c>
      <c r="H1301" s="6">
        <f t="shared" si="41"/>
        <v>0</v>
      </c>
      <c r="I1301" s="14"/>
      <c r="J1301" s="7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</row>
    <row r="1302" spans="1:26" ht="12.75" customHeight="1" x14ac:dyDescent="0.2">
      <c r="A1302" s="13">
        <v>152</v>
      </c>
      <c r="B1302" s="5">
        <v>293</v>
      </c>
      <c r="C1302" s="5">
        <f>BILANCA!D299</f>
        <v>0</v>
      </c>
      <c r="D1302" s="5">
        <f>BILANCA!E299</f>
        <v>0</v>
      </c>
      <c r="E1302" s="5">
        <v>0</v>
      </c>
      <c r="F1302" s="5">
        <v>0</v>
      </c>
      <c r="G1302" s="6">
        <f t="shared" si="40"/>
        <v>0</v>
      </c>
      <c r="H1302" s="6">
        <f t="shared" si="41"/>
        <v>0</v>
      </c>
      <c r="I1302" s="14"/>
      <c r="J1302" s="7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ht="12.75" customHeight="1" x14ac:dyDescent="0.2">
      <c r="A1303" s="13">
        <v>152</v>
      </c>
      <c r="B1303" s="5">
        <v>294</v>
      </c>
      <c r="C1303" s="5">
        <f>BILANCA!D300</f>
        <v>0</v>
      </c>
      <c r="D1303" s="5">
        <f>BILANCA!E300</f>
        <v>0</v>
      </c>
      <c r="E1303" s="5">
        <v>0</v>
      </c>
      <c r="F1303" s="5">
        <v>0</v>
      </c>
      <c r="G1303" s="6">
        <f t="shared" si="40"/>
        <v>0</v>
      </c>
      <c r="H1303" s="6">
        <f t="shared" si="41"/>
        <v>0</v>
      </c>
      <c r="I1303" s="14"/>
      <c r="J1303" s="7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1:26" ht="12.75" customHeight="1" x14ac:dyDescent="0.2">
      <c r="A1304" s="13">
        <v>152</v>
      </c>
      <c r="B1304" s="5">
        <v>295</v>
      </c>
      <c r="C1304" s="5">
        <f>BILANCA!D301</f>
        <v>0</v>
      </c>
      <c r="D1304" s="5">
        <f>BILANCA!E301</f>
        <v>0</v>
      </c>
      <c r="E1304" s="5">
        <v>0</v>
      </c>
      <c r="F1304" s="5">
        <v>0</v>
      </c>
      <c r="G1304" s="6">
        <f t="shared" si="40"/>
        <v>0</v>
      </c>
      <c r="H1304" s="6">
        <f t="shared" si="41"/>
        <v>0</v>
      </c>
      <c r="I1304" s="14"/>
      <c r="J1304" s="7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</row>
    <row r="1305" spans="1:26" ht="12.75" customHeight="1" x14ac:dyDescent="0.2">
      <c r="A1305" s="13">
        <v>152</v>
      </c>
      <c r="B1305" s="5">
        <v>296</v>
      </c>
      <c r="C1305" s="5">
        <f>BILANCA!D302</f>
        <v>0</v>
      </c>
      <c r="D1305" s="5">
        <f>BILANCA!E302</f>
        <v>0</v>
      </c>
      <c r="E1305" s="5">
        <v>0</v>
      </c>
      <c r="F1305" s="5">
        <v>0</v>
      </c>
      <c r="G1305" s="6">
        <f t="shared" si="40"/>
        <v>0</v>
      </c>
      <c r="H1305" s="6">
        <f t="shared" si="41"/>
        <v>0</v>
      </c>
      <c r="I1305" s="14"/>
      <c r="J1305" s="7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ht="12.75" customHeight="1" x14ac:dyDescent="0.2">
      <c r="A1306" s="13">
        <v>152</v>
      </c>
      <c r="B1306" s="5">
        <v>297</v>
      </c>
      <c r="C1306" s="5">
        <f>BILANCA!D303</f>
        <v>0</v>
      </c>
      <c r="D1306" s="5">
        <f>BILANCA!E303</f>
        <v>0</v>
      </c>
      <c r="E1306" s="5">
        <v>0</v>
      </c>
      <c r="F1306" s="5">
        <v>0</v>
      </c>
      <c r="G1306" s="6">
        <f t="shared" si="40"/>
        <v>0</v>
      </c>
      <c r="H1306" s="6">
        <f t="shared" si="41"/>
        <v>0</v>
      </c>
      <c r="I1306" s="14"/>
      <c r="J1306" s="7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1:26" ht="12.75" customHeight="1" x14ac:dyDescent="0.2">
      <c r="A1307" s="13">
        <v>152</v>
      </c>
      <c r="B1307" s="5">
        <v>298</v>
      </c>
      <c r="C1307" s="5">
        <f>BILANCA!D304</f>
        <v>0</v>
      </c>
      <c r="D1307" s="5">
        <f>BILANCA!E304</f>
        <v>0</v>
      </c>
      <c r="E1307" s="5">
        <v>0</v>
      </c>
      <c r="F1307" s="5">
        <v>0</v>
      </c>
      <c r="G1307" s="6">
        <f t="shared" si="40"/>
        <v>0</v>
      </c>
      <c r="H1307" s="6">
        <f t="shared" si="41"/>
        <v>0</v>
      </c>
      <c r="I1307" s="14"/>
      <c r="J1307" s="7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</row>
    <row r="1308" spans="1:26" ht="12.75" customHeight="1" x14ac:dyDescent="0.2">
      <c r="A1308" s="13">
        <v>152</v>
      </c>
      <c r="B1308" s="5">
        <v>299</v>
      </c>
      <c r="C1308" s="5">
        <f>BILANCA!D305</f>
        <v>0</v>
      </c>
      <c r="D1308" s="5">
        <f>BILANCA!E305</f>
        <v>0</v>
      </c>
      <c r="E1308" s="5">
        <v>0</v>
      </c>
      <c r="F1308" s="5">
        <v>0</v>
      </c>
      <c r="G1308" s="6">
        <f t="shared" si="40"/>
        <v>0</v>
      </c>
      <c r="H1308" s="6">
        <f t="shared" si="41"/>
        <v>0</v>
      </c>
      <c r="I1308" s="14"/>
      <c r="J1308" s="7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ht="12.75" customHeight="1" x14ac:dyDescent="0.2">
      <c r="A1309" s="13">
        <v>152</v>
      </c>
      <c r="B1309" s="5">
        <v>300</v>
      </c>
      <c r="C1309" s="5">
        <f>BILANCA!D306</f>
        <v>0</v>
      </c>
      <c r="D1309" s="5">
        <f>BILANCA!E306</f>
        <v>0</v>
      </c>
      <c r="E1309" s="5">
        <v>0</v>
      </c>
      <c r="F1309" s="5">
        <v>0</v>
      </c>
      <c r="G1309" s="6">
        <f t="shared" si="40"/>
        <v>0</v>
      </c>
      <c r="H1309" s="6">
        <f t="shared" si="41"/>
        <v>0</v>
      </c>
      <c r="I1309" s="14"/>
      <c r="J1309" s="7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1:26" ht="12.75" customHeight="1" x14ac:dyDescent="0.2">
      <c r="A1310" s="13">
        <v>152</v>
      </c>
      <c r="B1310" s="5">
        <v>301</v>
      </c>
      <c r="C1310" s="5">
        <f>BILANCA!D307</f>
        <v>0</v>
      </c>
      <c r="D1310" s="5">
        <f>BILANCA!E307</f>
        <v>0</v>
      </c>
      <c r="E1310" s="5">
        <v>0</v>
      </c>
      <c r="F1310" s="5">
        <v>0</v>
      </c>
      <c r="G1310" s="6">
        <f t="shared" si="40"/>
        <v>0</v>
      </c>
      <c r="H1310" s="6">
        <f t="shared" si="41"/>
        <v>0</v>
      </c>
      <c r="I1310" s="14"/>
      <c r="J1310" s="7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</row>
    <row r="1311" spans="1:26" ht="12.75" customHeight="1" x14ac:dyDescent="0.2">
      <c r="A1311" s="13">
        <v>152</v>
      </c>
      <c r="B1311" s="5">
        <v>302</v>
      </c>
      <c r="C1311" s="5">
        <f>BILANCA!D308</f>
        <v>0</v>
      </c>
      <c r="D1311" s="5">
        <f>BILANCA!E308</f>
        <v>0</v>
      </c>
      <c r="E1311" s="5">
        <v>0</v>
      </c>
      <c r="F1311" s="5">
        <v>0</v>
      </c>
      <c r="G1311" s="6">
        <f t="shared" si="40"/>
        <v>0</v>
      </c>
      <c r="H1311" s="6">
        <f t="shared" si="41"/>
        <v>0</v>
      </c>
      <c r="I1311" s="14"/>
      <c r="J1311" s="7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ht="12.75" customHeight="1" x14ac:dyDescent="0.2">
      <c r="A1312" s="13">
        <v>152</v>
      </c>
      <c r="B1312" s="5">
        <v>303</v>
      </c>
      <c r="C1312" s="5">
        <f>BILANCA!D309</f>
        <v>0</v>
      </c>
      <c r="D1312" s="5">
        <f>BILANCA!E309</f>
        <v>0</v>
      </c>
      <c r="E1312" s="5">
        <v>0</v>
      </c>
      <c r="F1312" s="5">
        <v>0</v>
      </c>
      <c r="G1312" s="6">
        <f t="shared" si="40"/>
        <v>0</v>
      </c>
      <c r="H1312" s="6">
        <f t="shared" si="41"/>
        <v>0</v>
      </c>
      <c r="I1312" s="14"/>
      <c r="J1312" s="7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1:26" ht="12.75" customHeight="1" x14ac:dyDescent="0.2">
      <c r="A1313" s="13">
        <v>152</v>
      </c>
      <c r="B1313" s="5">
        <v>304</v>
      </c>
      <c r="C1313" s="5">
        <f>BILANCA!D310</f>
        <v>0</v>
      </c>
      <c r="D1313" s="5">
        <f>BILANCA!E310</f>
        <v>0</v>
      </c>
      <c r="E1313" s="5">
        <v>0</v>
      </c>
      <c r="F1313" s="5">
        <v>0</v>
      </c>
      <c r="G1313" s="6">
        <f t="shared" si="40"/>
        <v>0</v>
      </c>
      <c r="H1313" s="6">
        <f t="shared" si="41"/>
        <v>0</v>
      </c>
      <c r="I1313" s="14"/>
      <c r="J1313" s="7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</row>
    <row r="1314" spans="1:26" ht="12.75" customHeight="1" x14ac:dyDescent="0.2">
      <c r="A1314" s="13">
        <v>152</v>
      </c>
      <c r="B1314" s="5">
        <v>305</v>
      </c>
      <c r="C1314" s="5">
        <f>BILANCA!D311</f>
        <v>0</v>
      </c>
      <c r="D1314" s="5">
        <f>BILANCA!E311</f>
        <v>0</v>
      </c>
      <c r="E1314" s="5">
        <v>0</v>
      </c>
      <c r="F1314" s="5">
        <v>0</v>
      </c>
      <c r="G1314" s="6">
        <f t="shared" si="40"/>
        <v>0</v>
      </c>
      <c r="H1314" s="6">
        <f t="shared" si="41"/>
        <v>0</v>
      </c>
      <c r="I1314" s="14"/>
      <c r="J1314" s="7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ht="12.75" customHeight="1" x14ac:dyDescent="0.2">
      <c r="A1315" s="13">
        <v>152</v>
      </c>
      <c r="B1315" s="5">
        <v>306</v>
      </c>
      <c r="C1315" s="5">
        <f>BILANCA!D312</f>
        <v>0</v>
      </c>
      <c r="D1315" s="5">
        <f>BILANCA!E312</f>
        <v>0</v>
      </c>
      <c r="E1315" s="5">
        <v>0</v>
      </c>
      <c r="F1315" s="5">
        <v>0</v>
      </c>
      <c r="G1315" s="6">
        <f t="shared" si="40"/>
        <v>0</v>
      </c>
      <c r="H1315" s="6">
        <f t="shared" si="41"/>
        <v>0</v>
      </c>
      <c r="I1315" s="14"/>
      <c r="J1315" s="7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1:26" ht="12.75" customHeight="1" x14ac:dyDescent="0.2">
      <c r="A1316" s="13">
        <v>152</v>
      </c>
      <c r="B1316" s="5">
        <v>307</v>
      </c>
      <c r="C1316" s="5">
        <f>BILANCA!D313</f>
        <v>0</v>
      </c>
      <c r="D1316" s="5">
        <f>BILANCA!E313</f>
        <v>0</v>
      </c>
      <c r="E1316" s="5">
        <v>0</v>
      </c>
      <c r="F1316" s="5">
        <v>0</v>
      </c>
      <c r="G1316" s="6">
        <f t="shared" si="40"/>
        <v>0</v>
      </c>
      <c r="H1316" s="6">
        <f t="shared" si="41"/>
        <v>0</v>
      </c>
      <c r="I1316" s="14"/>
      <c r="J1316" s="7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</row>
    <row r="1317" spans="1:26" ht="12.75" customHeight="1" x14ac:dyDescent="0.2">
      <c r="A1317" s="13">
        <v>152</v>
      </c>
      <c r="B1317" s="5">
        <v>308</v>
      </c>
      <c r="C1317" s="5">
        <f>BILANCA!D314</f>
        <v>0</v>
      </c>
      <c r="D1317" s="5">
        <f>BILANCA!E314</f>
        <v>0</v>
      </c>
      <c r="E1317" s="5">
        <v>0</v>
      </c>
      <c r="F1317" s="5">
        <v>0</v>
      </c>
      <c r="G1317" s="6">
        <f t="shared" si="40"/>
        <v>0</v>
      </c>
      <c r="H1317" s="6">
        <f t="shared" si="41"/>
        <v>0</v>
      </c>
      <c r="I1317" s="14"/>
      <c r="J1317" s="7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ht="12.75" customHeight="1" x14ac:dyDescent="0.2">
      <c r="A1318" s="13">
        <v>152</v>
      </c>
      <c r="B1318" s="5">
        <v>309</v>
      </c>
      <c r="C1318" s="5">
        <f>BILANCA!D315</f>
        <v>0</v>
      </c>
      <c r="D1318" s="5">
        <f>BILANCA!E315</f>
        <v>0</v>
      </c>
      <c r="E1318" s="5">
        <v>0</v>
      </c>
      <c r="F1318" s="5">
        <v>0</v>
      </c>
      <c r="G1318" s="6">
        <f t="shared" si="40"/>
        <v>0</v>
      </c>
      <c r="H1318" s="6">
        <f t="shared" si="41"/>
        <v>0</v>
      </c>
      <c r="I1318" s="14"/>
      <c r="J1318" s="7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1:26" ht="12.75" customHeight="1" x14ac:dyDescent="0.2">
      <c r="A1319" s="13">
        <v>152</v>
      </c>
      <c r="B1319" s="5">
        <v>310</v>
      </c>
      <c r="C1319" s="5">
        <f>BILANCA!D316</f>
        <v>0</v>
      </c>
      <c r="D1319" s="5">
        <f>BILANCA!E316</f>
        <v>0</v>
      </c>
      <c r="E1319" s="5">
        <v>0</v>
      </c>
      <c r="F1319" s="5">
        <v>0</v>
      </c>
      <c r="G1319" s="6">
        <f t="shared" si="40"/>
        <v>0</v>
      </c>
      <c r="H1319" s="6">
        <f t="shared" si="41"/>
        <v>0</v>
      </c>
      <c r="I1319" s="14"/>
      <c r="J1319" s="7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</row>
    <row r="1320" spans="1:26" ht="12.75" customHeight="1" x14ac:dyDescent="0.2">
      <c r="A1320" s="13">
        <v>152</v>
      </c>
      <c r="B1320" s="5">
        <v>311</v>
      </c>
      <c r="C1320" s="5">
        <f>BILANCA!D317</f>
        <v>0</v>
      </c>
      <c r="D1320" s="5">
        <f>BILANCA!E317</f>
        <v>0</v>
      </c>
      <c r="E1320" s="5">
        <v>0</v>
      </c>
      <c r="F1320" s="5">
        <v>0</v>
      </c>
      <c r="G1320" s="6">
        <f t="shared" si="40"/>
        <v>0</v>
      </c>
      <c r="H1320" s="6">
        <f t="shared" si="41"/>
        <v>0</v>
      </c>
      <c r="I1320" s="14"/>
      <c r="J1320" s="7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ht="12.75" customHeight="1" x14ac:dyDescent="0.2">
      <c r="A1321" s="13">
        <v>152</v>
      </c>
      <c r="B1321" s="5">
        <v>312</v>
      </c>
      <c r="C1321" s="5">
        <f>BILANCA!D318</f>
        <v>0</v>
      </c>
      <c r="D1321" s="5">
        <f>BILANCA!E318</f>
        <v>0</v>
      </c>
      <c r="E1321" s="5">
        <v>0</v>
      </c>
      <c r="F1321" s="5">
        <v>0</v>
      </c>
      <c r="G1321" s="6">
        <f t="shared" si="40"/>
        <v>0</v>
      </c>
      <c r="H1321" s="6">
        <f t="shared" si="41"/>
        <v>0</v>
      </c>
      <c r="I1321" s="14"/>
      <c r="J1321" s="7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1:26" ht="12.75" customHeight="1" x14ac:dyDescent="0.2">
      <c r="A1322" s="13">
        <v>152</v>
      </c>
      <c r="B1322" s="5">
        <v>313</v>
      </c>
      <c r="C1322" s="5">
        <f>BILANCA!D319</f>
        <v>0</v>
      </c>
      <c r="D1322" s="5">
        <f>BILANCA!E319</f>
        <v>0</v>
      </c>
      <c r="E1322" s="5">
        <v>0</v>
      </c>
      <c r="F1322" s="5">
        <v>0</v>
      </c>
      <c r="G1322" s="6">
        <f t="shared" si="40"/>
        <v>0</v>
      </c>
      <c r="H1322" s="6">
        <f t="shared" si="41"/>
        <v>0</v>
      </c>
      <c r="I1322" s="14"/>
      <c r="J1322" s="7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</row>
    <row r="1323" spans="1:26" ht="12.75" customHeight="1" x14ac:dyDescent="0.2">
      <c r="A1323" s="13">
        <v>152</v>
      </c>
      <c r="B1323" s="5">
        <v>314</v>
      </c>
      <c r="C1323" s="5">
        <f>BILANCA!D320</f>
        <v>0</v>
      </c>
      <c r="D1323" s="5">
        <f>BILANCA!E320</f>
        <v>0</v>
      </c>
      <c r="E1323" s="5">
        <v>0</v>
      </c>
      <c r="F1323" s="5">
        <v>0</v>
      </c>
      <c r="G1323" s="6">
        <f t="shared" si="40"/>
        <v>0</v>
      </c>
      <c r="H1323" s="6">
        <f t="shared" si="41"/>
        <v>0</v>
      </c>
      <c r="I1323" s="14"/>
      <c r="J1323" s="7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ht="12.75" customHeight="1" x14ac:dyDescent="0.2">
      <c r="A1324" s="13">
        <v>152</v>
      </c>
      <c r="B1324" s="5">
        <v>315</v>
      </c>
      <c r="C1324" s="5">
        <f>BILANCA!D321</f>
        <v>0</v>
      </c>
      <c r="D1324" s="5">
        <f>BILANCA!E321</f>
        <v>0</v>
      </c>
      <c r="E1324" s="5">
        <v>0</v>
      </c>
      <c r="F1324" s="5">
        <v>0</v>
      </c>
      <c r="G1324" s="6">
        <f t="shared" si="40"/>
        <v>0</v>
      </c>
      <c r="H1324" s="6">
        <f t="shared" si="41"/>
        <v>0</v>
      </c>
      <c r="I1324" s="14"/>
      <c r="J1324" s="7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1:26" ht="12.75" customHeight="1" x14ac:dyDescent="0.2">
      <c r="A1325" s="13">
        <v>152</v>
      </c>
      <c r="B1325" s="5">
        <v>316</v>
      </c>
      <c r="C1325" s="5">
        <f>BILANCA!D322</f>
        <v>0</v>
      </c>
      <c r="D1325" s="5">
        <f>BILANCA!E322</f>
        <v>0</v>
      </c>
      <c r="E1325" s="5">
        <v>0</v>
      </c>
      <c r="F1325" s="5">
        <v>0</v>
      </c>
      <c r="G1325" s="6">
        <f t="shared" si="40"/>
        <v>0</v>
      </c>
      <c r="H1325" s="6">
        <f t="shared" si="41"/>
        <v>0</v>
      </c>
      <c r="I1325" s="14"/>
      <c r="J1325" s="7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</row>
    <row r="1326" spans="1:26" ht="12.75" customHeight="1" x14ac:dyDescent="0.2">
      <c r="A1326" s="13">
        <v>152</v>
      </c>
      <c r="B1326" s="5">
        <v>317</v>
      </c>
      <c r="C1326" s="5">
        <f>BILANCA!D323</f>
        <v>0</v>
      </c>
      <c r="D1326" s="5">
        <f>BILANCA!E323</f>
        <v>0</v>
      </c>
      <c r="E1326" s="5">
        <v>0</v>
      </c>
      <c r="F1326" s="5">
        <v>0</v>
      </c>
      <c r="G1326" s="6">
        <f t="shared" si="40"/>
        <v>0</v>
      </c>
      <c r="H1326" s="6">
        <f t="shared" si="41"/>
        <v>0</v>
      </c>
      <c r="I1326" s="14"/>
      <c r="J1326" s="7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ht="12.75" customHeight="1" x14ac:dyDescent="0.2">
      <c r="A1327" s="13">
        <v>152</v>
      </c>
      <c r="B1327" s="5">
        <v>318</v>
      </c>
      <c r="C1327" s="5">
        <f>BILANCA!D324</f>
        <v>0</v>
      </c>
      <c r="D1327" s="5">
        <f>BILANCA!E324</f>
        <v>0</v>
      </c>
      <c r="E1327" s="5">
        <v>0</v>
      </c>
      <c r="F1327" s="5">
        <v>0</v>
      </c>
      <c r="G1327" s="6">
        <f t="shared" si="40"/>
        <v>0</v>
      </c>
      <c r="H1327" s="6">
        <f t="shared" si="41"/>
        <v>0</v>
      </c>
      <c r="I1327" s="14"/>
      <c r="J1327" s="7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</row>
    <row r="1328" spans="1:26" ht="12.75" customHeight="1" x14ac:dyDescent="0.2">
      <c r="A1328" s="13">
        <v>152</v>
      </c>
      <c r="B1328" s="5">
        <v>319</v>
      </c>
      <c r="C1328" s="5">
        <f>BILANCA!D325</f>
        <v>0</v>
      </c>
      <c r="D1328" s="5">
        <f>BILANCA!E325</f>
        <v>0</v>
      </c>
      <c r="E1328" s="5">
        <v>0</v>
      </c>
      <c r="F1328" s="5">
        <v>0</v>
      </c>
      <c r="G1328" s="6">
        <f t="shared" si="40"/>
        <v>0</v>
      </c>
      <c r="H1328" s="6">
        <f t="shared" si="41"/>
        <v>0</v>
      </c>
      <c r="I1328" s="14"/>
      <c r="J1328" s="7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</row>
    <row r="1329" spans="1:26" ht="12.75" customHeight="1" x14ac:dyDescent="0.2">
      <c r="A1329" s="13">
        <v>152</v>
      </c>
      <c r="B1329" s="5">
        <v>320</v>
      </c>
      <c r="C1329" s="5">
        <f>BILANCA!D326</f>
        <v>0</v>
      </c>
      <c r="D1329" s="5">
        <f>BILANCA!E326</f>
        <v>0</v>
      </c>
      <c r="E1329" s="5">
        <v>0</v>
      </c>
      <c r="F1329" s="5">
        <v>0</v>
      </c>
      <c r="G1329" s="6">
        <f t="shared" si="40"/>
        <v>0</v>
      </c>
      <c r="H1329" s="6">
        <f t="shared" si="41"/>
        <v>0</v>
      </c>
      <c r="I1329" s="14"/>
      <c r="J1329" s="7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ht="12.75" customHeight="1" x14ac:dyDescent="0.2">
      <c r="A1330" s="13">
        <v>152</v>
      </c>
      <c r="B1330" s="5">
        <v>321</v>
      </c>
      <c r="C1330" s="5">
        <f>BILANCA!D327</f>
        <v>0</v>
      </c>
      <c r="D1330" s="5">
        <f>BILANCA!E327</f>
        <v>0</v>
      </c>
      <c r="E1330" s="5">
        <v>0</v>
      </c>
      <c r="F1330" s="5">
        <v>0</v>
      </c>
      <c r="G1330" s="6">
        <f t="shared" si="40"/>
        <v>0</v>
      </c>
      <c r="H1330" s="6">
        <f t="shared" si="41"/>
        <v>0</v>
      </c>
      <c r="I1330" s="14"/>
      <c r="J1330" s="7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</row>
    <row r="1331" spans="1:26" ht="12.75" customHeight="1" x14ac:dyDescent="0.2">
      <c r="A1331" s="13">
        <v>152</v>
      </c>
      <c r="B1331" s="5">
        <v>322</v>
      </c>
      <c r="C1331" s="5">
        <f>BILANCA!D328</f>
        <v>0</v>
      </c>
      <c r="D1331" s="5">
        <f>BILANCA!E328</f>
        <v>0</v>
      </c>
      <c r="E1331" s="5">
        <v>0</v>
      </c>
      <c r="F1331" s="5">
        <v>0</v>
      </c>
      <c r="G1331" s="6">
        <f t="shared" ref="G1331:G1394" si="42">B1331/1000*C1331+B1331/500*D1331</f>
        <v>0</v>
      </c>
      <c r="H1331" s="6">
        <f t="shared" si="41"/>
        <v>0</v>
      </c>
      <c r="I1331" s="14"/>
      <c r="J1331" s="7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</row>
    <row r="1332" spans="1:26" ht="12.75" customHeight="1" x14ac:dyDescent="0.2">
      <c r="A1332" s="13">
        <v>152</v>
      </c>
      <c r="B1332" s="5">
        <v>323</v>
      </c>
      <c r="C1332" s="5">
        <f>BILANCA!D329</f>
        <v>0</v>
      </c>
      <c r="D1332" s="5">
        <f>BILANCA!E329</f>
        <v>0</v>
      </c>
      <c r="E1332" s="5">
        <v>0</v>
      </c>
      <c r="F1332" s="5">
        <v>0</v>
      </c>
      <c r="G1332" s="6">
        <f t="shared" si="42"/>
        <v>0</v>
      </c>
      <c r="H1332" s="6">
        <f t="shared" si="41"/>
        <v>0</v>
      </c>
      <c r="I1332" s="14"/>
      <c r="J1332" s="7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ht="12.75" customHeight="1" x14ac:dyDescent="0.2">
      <c r="A1333" s="13">
        <v>152</v>
      </c>
      <c r="B1333" s="5">
        <v>324</v>
      </c>
      <c r="C1333" s="5">
        <f>BILANCA!D330</f>
        <v>0</v>
      </c>
      <c r="D1333" s="5">
        <f>BILANCA!E330</f>
        <v>0</v>
      </c>
      <c r="E1333" s="5">
        <v>0</v>
      </c>
      <c r="F1333" s="5">
        <v>0</v>
      </c>
      <c r="G1333" s="6">
        <f t="shared" si="42"/>
        <v>0</v>
      </c>
      <c r="H1333" s="6">
        <f t="shared" si="41"/>
        <v>0</v>
      </c>
      <c r="I1333" s="14"/>
      <c r="J1333" s="7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</row>
    <row r="1334" spans="1:26" ht="12.75" customHeight="1" x14ac:dyDescent="0.2">
      <c r="A1334" s="13">
        <v>152</v>
      </c>
      <c r="B1334" s="5">
        <v>325</v>
      </c>
      <c r="C1334" s="5">
        <f>BILANCA!D331</f>
        <v>0</v>
      </c>
      <c r="D1334" s="5">
        <f>BILANCA!E331</f>
        <v>0</v>
      </c>
      <c r="E1334" s="5">
        <v>0</v>
      </c>
      <c r="F1334" s="5">
        <v>0</v>
      </c>
      <c r="G1334" s="6">
        <f t="shared" si="42"/>
        <v>0</v>
      </c>
      <c r="H1334" s="6">
        <f t="shared" si="41"/>
        <v>0</v>
      </c>
      <c r="I1334" s="14"/>
      <c r="J1334" s="7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</row>
    <row r="1335" spans="1:26" ht="12.75" customHeight="1" x14ac:dyDescent="0.2">
      <c r="A1335" s="13">
        <v>152</v>
      </c>
      <c r="B1335" s="5">
        <v>326</v>
      </c>
      <c r="C1335" s="5">
        <f>BILANCA!D332</f>
        <v>0</v>
      </c>
      <c r="D1335" s="5">
        <f>BILANCA!E332</f>
        <v>0</v>
      </c>
      <c r="E1335" s="5">
        <v>0</v>
      </c>
      <c r="F1335" s="5">
        <v>0</v>
      </c>
      <c r="G1335" s="6">
        <f t="shared" si="42"/>
        <v>0</v>
      </c>
      <c r="H1335" s="6">
        <f t="shared" si="41"/>
        <v>0</v>
      </c>
      <c r="I1335" s="14"/>
      <c r="J1335" s="7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ht="12.75" customHeight="1" x14ac:dyDescent="0.2">
      <c r="A1336" s="13">
        <v>152</v>
      </c>
      <c r="B1336" s="5">
        <v>327</v>
      </c>
      <c r="C1336" s="5">
        <f>BILANCA!D333</f>
        <v>0</v>
      </c>
      <c r="D1336" s="5">
        <f>BILANCA!E333</f>
        <v>0</v>
      </c>
      <c r="E1336" s="5">
        <v>0</v>
      </c>
      <c r="F1336" s="5">
        <v>0</v>
      </c>
      <c r="G1336" s="6">
        <f t="shared" si="42"/>
        <v>0</v>
      </c>
      <c r="H1336" s="6">
        <f t="shared" si="41"/>
        <v>0</v>
      </c>
      <c r="I1336" s="14"/>
      <c r="J1336" s="7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</row>
    <row r="1337" spans="1:26" ht="12.75" customHeight="1" x14ac:dyDescent="0.2">
      <c r="A1337" s="13">
        <v>152</v>
      </c>
      <c r="B1337" s="5">
        <v>328</v>
      </c>
      <c r="C1337" s="5">
        <f>BILANCA!D334</f>
        <v>0</v>
      </c>
      <c r="D1337" s="5">
        <f>BILANCA!E334</f>
        <v>0</v>
      </c>
      <c r="E1337" s="5">
        <v>0</v>
      </c>
      <c r="F1337" s="5">
        <v>0</v>
      </c>
      <c r="G1337" s="6">
        <f t="shared" si="42"/>
        <v>0</v>
      </c>
      <c r="H1337" s="6">
        <f t="shared" si="41"/>
        <v>0</v>
      </c>
      <c r="I1337" s="14"/>
      <c r="J1337" s="7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</row>
    <row r="1338" spans="1:26" ht="12.75" customHeight="1" x14ac:dyDescent="0.2">
      <c r="A1338" s="13">
        <v>152</v>
      </c>
      <c r="B1338" s="5">
        <v>329</v>
      </c>
      <c r="C1338" s="5">
        <f>BILANCA!D335</f>
        <v>0</v>
      </c>
      <c r="D1338" s="5">
        <f>BILANCA!E335</f>
        <v>0</v>
      </c>
      <c r="E1338" s="5">
        <v>0</v>
      </c>
      <c r="F1338" s="5">
        <v>0</v>
      </c>
      <c r="G1338" s="6">
        <f t="shared" si="42"/>
        <v>0</v>
      </c>
      <c r="H1338" s="6">
        <f t="shared" si="41"/>
        <v>0</v>
      </c>
      <c r="I1338" s="14"/>
      <c r="J1338" s="7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ht="12.75" customHeight="1" x14ac:dyDescent="0.2">
      <c r="A1339" s="13">
        <v>152</v>
      </c>
      <c r="B1339" s="5">
        <v>330</v>
      </c>
      <c r="C1339" s="5">
        <f>BILANCA!D336</f>
        <v>0</v>
      </c>
      <c r="D1339" s="5">
        <f>BILANCA!E336</f>
        <v>0</v>
      </c>
      <c r="E1339" s="5">
        <v>0</v>
      </c>
      <c r="F1339" s="5">
        <v>0</v>
      </c>
      <c r="G1339" s="6">
        <f t="shared" si="42"/>
        <v>0</v>
      </c>
      <c r="H1339" s="6">
        <f t="shared" si="41"/>
        <v>0</v>
      </c>
      <c r="I1339" s="14"/>
      <c r="J1339" s="7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</row>
    <row r="1340" spans="1:26" ht="12.75" customHeight="1" x14ac:dyDescent="0.2">
      <c r="A1340" s="13">
        <v>152</v>
      </c>
      <c r="B1340" s="5">
        <v>331</v>
      </c>
      <c r="C1340" s="5">
        <f>BILANCA!D337</f>
        <v>0</v>
      </c>
      <c r="D1340" s="5">
        <f>BILANCA!E337</f>
        <v>0</v>
      </c>
      <c r="E1340" s="5">
        <v>0</v>
      </c>
      <c r="F1340" s="5">
        <v>0</v>
      </c>
      <c r="G1340" s="6">
        <f t="shared" si="42"/>
        <v>0</v>
      </c>
      <c r="H1340" s="6">
        <f t="shared" si="41"/>
        <v>0</v>
      </c>
      <c r="I1340" s="14"/>
      <c r="J1340" s="7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</row>
    <row r="1341" spans="1:26" ht="12.75" customHeight="1" x14ac:dyDescent="0.2">
      <c r="A1341" s="13">
        <v>152</v>
      </c>
      <c r="B1341" s="5">
        <v>332</v>
      </c>
      <c r="C1341" s="5">
        <f>BILANCA!D338</f>
        <v>0</v>
      </c>
      <c r="D1341" s="5">
        <f>BILANCA!E338</f>
        <v>0</v>
      </c>
      <c r="E1341" s="5">
        <v>0</v>
      </c>
      <c r="F1341" s="5">
        <v>0</v>
      </c>
      <c r="G1341" s="6">
        <f t="shared" si="42"/>
        <v>0</v>
      </c>
      <c r="H1341" s="6">
        <f t="shared" si="41"/>
        <v>0</v>
      </c>
      <c r="I1341" s="14"/>
      <c r="J1341" s="7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ht="12.75" customHeight="1" x14ac:dyDescent="0.2">
      <c r="A1342" s="13">
        <v>152</v>
      </c>
      <c r="B1342" s="5">
        <v>333</v>
      </c>
      <c r="C1342" s="5">
        <f>BILANCA!D339</f>
        <v>0</v>
      </c>
      <c r="D1342" s="5">
        <f>BILANCA!E339</f>
        <v>0</v>
      </c>
      <c r="E1342" s="5">
        <v>0</v>
      </c>
      <c r="F1342" s="5">
        <v>0</v>
      </c>
      <c r="G1342" s="6">
        <f t="shared" si="42"/>
        <v>0</v>
      </c>
      <c r="H1342" s="6">
        <f t="shared" si="41"/>
        <v>0</v>
      </c>
      <c r="I1342" s="14"/>
      <c r="J1342" s="7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</row>
    <row r="1343" spans="1:26" ht="12.75" customHeight="1" x14ac:dyDescent="0.2">
      <c r="A1343" s="13">
        <v>152</v>
      </c>
      <c r="B1343" s="5">
        <v>334</v>
      </c>
      <c r="C1343" s="5">
        <f>BILANCA!D340</f>
        <v>0</v>
      </c>
      <c r="D1343" s="5">
        <f>BILANCA!E340</f>
        <v>0</v>
      </c>
      <c r="E1343" s="5">
        <v>0</v>
      </c>
      <c r="F1343" s="5">
        <v>0</v>
      </c>
      <c r="G1343" s="6">
        <f t="shared" si="42"/>
        <v>0</v>
      </c>
      <c r="H1343" s="6">
        <f t="shared" si="41"/>
        <v>0</v>
      </c>
      <c r="I1343" s="14"/>
      <c r="J1343" s="7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</row>
    <row r="1344" spans="1:26" ht="12.75" customHeight="1" x14ac:dyDescent="0.2">
      <c r="A1344" s="13">
        <v>152</v>
      </c>
      <c r="B1344" s="5">
        <v>335</v>
      </c>
      <c r="C1344" s="5">
        <f>BILANCA!D341</f>
        <v>0</v>
      </c>
      <c r="D1344" s="5">
        <f>BILANCA!E341</f>
        <v>0</v>
      </c>
      <c r="E1344" s="5">
        <v>0</v>
      </c>
      <c r="F1344" s="5">
        <v>0</v>
      </c>
      <c r="G1344" s="6">
        <f t="shared" si="42"/>
        <v>0</v>
      </c>
      <c r="H1344" s="6">
        <f t="shared" si="41"/>
        <v>0</v>
      </c>
      <c r="I1344" s="14"/>
      <c r="J1344" s="7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ht="12.75" customHeight="1" x14ac:dyDescent="0.2">
      <c r="A1345" s="13">
        <v>152</v>
      </c>
      <c r="B1345" s="5">
        <v>336</v>
      </c>
      <c r="C1345" s="5">
        <f>BILANCA!D342</f>
        <v>0</v>
      </c>
      <c r="D1345" s="5">
        <f>BILANCA!E342</f>
        <v>0</v>
      </c>
      <c r="E1345" s="5">
        <v>0</v>
      </c>
      <c r="F1345" s="5">
        <v>0</v>
      </c>
      <c r="G1345" s="6">
        <f t="shared" si="42"/>
        <v>0</v>
      </c>
      <c r="H1345" s="6">
        <f t="shared" si="41"/>
        <v>0</v>
      </c>
      <c r="I1345" s="14"/>
      <c r="J1345" s="7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</row>
    <row r="1346" spans="1:26" ht="12.75" customHeight="1" x14ac:dyDescent="0.2">
      <c r="A1346" s="13">
        <v>152</v>
      </c>
      <c r="B1346" s="5">
        <v>337</v>
      </c>
      <c r="C1346" s="5">
        <f>BILANCA!D343</f>
        <v>0</v>
      </c>
      <c r="D1346" s="5">
        <f>BILANCA!E343</f>
        <v>0</v>
      </c>
      <c r="E1346" s="5">
        <v>0</v>
      </c>
      <c r="F1346" s="5">
        <v>0</v>
      </c>
      <c r="G1346" s="6">
        <f t="shared" si="42"/>
        <v>0</v>
      </c>
      <c r="H1346" s="6">
        <f t="shared" ref="H1346:H1409" si="43">ABS(C1346-ROUND(C1346,0))+ABS(D1346-ROUND(D1346,0))</f>
        <v>0</v>
      </c>
      <c r="I1346" s="14"/>
      <c r="J1346" s="7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</row>
    <row r="1347" spans="1:26" ht="12.75" customHeight="1" x14ac:dyDescent="0.2">
      <c r="A1347" s="13">
        <v>152</v>
      </c>
      <c r="B1347" s="5">
        <v>338</v>
      </c>
      <c r="C1347" s="5">
        <f>BILANCA!D344</f>
        <v>0</v>
      </c>
      <c r="D1347" s="5">
        <f>BILANCA!E344</f>
        <v>0</v>
      </c>
      <c r="E1347" s="5">
        <v>0</v>
      </c>
      <c r="F1347" s="5">
        <v>0</v>
      </c>
      <c r="G1347" s="6">
        <f t="shared" si="42"/>
        <v>0</v>
      </c>
      <c r="H1347" s="6">
        <f t="shared" si="43"/>
        <v>0</v>
      </c>
      <c r="I1347" s="14"/>
      <c r="J1347" s="7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ht="12.75" customHeight="1" x14ac:dyDescent="0.2">
      <c r="A1348" s="13">
        <v>152</v>
      </c>
      <c r="B1348" s="5">
        <v>339</v>
      </c>
      <c r="C1348" s="5">
        <f>BILANCA!D345</f>
        <v>0</v>
      </c>
      <c r="D1348" s="5">
        <f>BILANCA!E345</f>
        <v>0</v>
      </c>
      <c r="E1348" s="5">
        <v>0</v>
      </c>
      <c r="F1348" s="5">
        <v>0</v>
      </c>
      <c r="G1348" s="6">
        <f t="shared" si="42"/>
        <v>0</v>
      </c>
      <c r="H1348" s="6">
        <f t="shared" si="43"/>
        <v>0</v>
      </c>
      <c r="I1348" s="14"/>
      <c r="J1348" s="7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</row>
    <row r="1349" spans="1:26" ht="12.75" customHeight="1" x14ac:dyDescent="0.2">
      <c r="A1349" s="13">
        <v>152</v>
      </c>
      <c r="B1349" s="5">
        <v>340</v>
      </c>
      <c r="C1349" s="5">
        <f>BILANCA!D346</f>
        <v>0</v>
      </c>
      <c r="D1349" s="5">
        <f>BILANCA!E346</f>
        <v>0</v>
      </c>
      <c r="E1349" s="5">
        <v>0</v>
      </c>
      <c r="F1349" s="5">
        <v>0</v>
      </c>
      <c r="G1349" s="6">
        <f t="shared" si="42"/>
        <v>0</v>
      </c>
      <c r="H1349" s="6">
        <f t="shared" si="43"/>
        <v>0</v>
      </c>
      <c r="I1349" s="14"/>
      <c r="J1349" s="7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</row>
    <row r="1350" spans="1:26" ht="12.75" customHeight="1" x14ac:dyDescent="0.2">
      <c r="A1350" s="13">
        <v>152</v>
      </c>
      <c r="B1350" s="5">
        <v>341</v>
      </c>
      <c r="C1350" s="5">
        <f>BILANCA!D347</f>
        <v>0</v>
      </c>
      <c r="D1350" s="5">
        <f>BILANCA!E347</f>
        <v>0</v>
      </c>
      <c r="E1350" s="5">
        <v>0</v>
      </c>
      <c r="F1350" s="5">
        <v>0</v>
      </c>
      <c r="G1350" s="6">
        <f t="shared" si="42"/>
        <v>0</v>
      </c>
      <c r="H1350" s="6">
        <f t="shared" si="43"/>
        <v>0</v>
      </c>
      <c r="I1350" s="14"/>
      <c r="J1350" s="7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ht="12.75" customHeight="1" x14ac:dyDescent="0.2">
      <c r="A1351" s="13">
        <v>152</v>
      </c>
      <c r="B1351" s="5">
        <v>342</v>
      </c>
      <c r="C1351" s="5">
        <f>BILANCA!D348</f>
        <v>0</v>
      </c>
      <c r="D1351" s="5">
        <f>BILANCA!E348</f>
        <v>0</v>
      </c>
      <c r="E1351" s="5">
        <v>0</v>
      </c>
      <c r="F1351" s="5">
        <v>0</v>
      </c>
      <c r="G1351" s="6">
        <f t="shared" si="42"/>
        <v>0</v>
      </c>
      <c r="H1351" s="6">
        <f t="shared" si="43"/>
        <v>0</v>
      </c>
      <c r="I1351" s="14"/>
      <c r="J1351" s="7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</row>
    <row r="1352" spans="1:26" ht="12.75" customHeight="1" x14ac:dyDescent="0.2">
      <c r="A1352" s="13">
        <v>152</v>
      </c>
      <c r="B1352" s="5">
        <v>343</v>
      </c>
      <c r="C1352" s="5">
        <f>BILANCA!D349</f>
        <v>0</v>
      </c>
      <c r="D1352" s="5">
        <f>BILANCA!E349</f>
        <v>0</v>
      </c>
      <c r="E1352" s="5">
        <v>0</v>
      </c>
      <c r="F1352" s="5">
        <v>0</v>
      </c>
      <c r="G1352" s="6">
        <f t="shared" si="42"/>
        <v>0</v>
      </c>
      <c r="H1352" s="6">
        <f t="shared" si="43"/>
        <v>0</v>
      </c>
      <c r="I1352" s="14"/>
      <c r="J1352" s="7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</row>
    <row r="1353" spans="1:26" ht="12.75" customHeight="1" x14ac:dyDescent="0.2">
      <c r="A1353" s="13">
        <v>152</v>
      </c>
      <c r="B1353" s="5">
        <v>344</v>
      </c>
      <c r="C1353" s="5">
        <f>BILANCA!D350</f>
        <v>0</v>
      </c>
      <c r="D1353" s="5">
        <f>BILANCA!E350</f>
        <v>0</v>
      </c>
      <c r="E1353" s="5">
        <v>0</v>
      </c>
      <c r="F1353" s="5">
        <v>0</v>
      </c>
      <c r="G1353" s="6">
        <f t="shared" si="42"/>
        <v>0</v>
      </c>
      <c r="H1353" s="6">
        <f t="shared" si="43"/>
        <v>0</v>
      </c>
      <c r="I1353" s="14"/>
      <c r="J1353" s="7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ht="12.75" customHeight="1" x14ac:dyDescent="0.2">
      <c r="A1354" s="13">
        <v>152</v>
      </c>
      <c r="B1354" s="5">
        <v>345</v>
      </c>
      <c r="C1354" s="5">
        <f>BILANCA!D351</f>
        <v>0</v>
      </c>
      <c r="D1354" s="5">
        <f>BILANCA!E351</f>
        <v>0</v>
      </c>
      <c r="E1354" s="5">
        <v>0</v>
      </c>
      <c r="F1354" s="5">
        <v>0</v>
      </c>
      <c r="G1354" s="6">
        <f t="shared" si="42"/>
        <v>0</v>
      </c>
      <c r="H1354" s="6">
        <f t="shared" si="43"/>
        <v>0</v>
      </c>
      <c r="I1354" s="14"/>
      <c r="J1354" s="7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</row>
    <row r="1355" spans="1:26" ht="12.75" customHeight="1" x14ac:dyDescent="0.2">
      <c r="A1355" s="13">
        <v>152</v>
      </c>
      <c r="B1355" s="5">
        <v>346</v>
      </c>
      <c r="C1355" s="5">
        <f>BILANCA!D352</f>
        <v>0</v>
      </c>
      <c r="D1355" s="5">
        <f>BILANCA!E352</f>
        <v>0</v>
      </c>
      <c r="E1355" s="5">
        <v>0</v>
      </c>
      <c r="F1355" s="5">
        <v>0</v>
      </c>
      <c r="G1355" s="6">
        <f t="shared" si="42"/>
        <v>0</v>
      </c>
      <c r="H1355" s="6">
        <f t="shared" si="43"/>
        <v>0</v>
      </c>
      <c r="I1355" s="14"/>
      <c r="J1355" s="7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</row>
    <row r="1356" spans="1:26" ht="12.75" customHeight="1" x14ac:dyDescent="0.2">
      <c r="A1356" s="13">
        <v>152</v>
      </c>
      <c r="B1356" s="5">
        <v>347</v>
      </c>
      <c r="C1356" s="5">
        <f>BILANCA!D353</f>
        <v>0</v>
      </c>
      <c r="D1356" s="5">
        <f>BILANCA!E353</f>
        <v>0</v>
      </c>
      <c r="E1356" s="5">
        <v>0</v>
      </c>
      <c r="F1356" s="5">
        <v>0</v>
      </c>
      <c r="G1356" s="6">
        <f t="shared" si="42"/>
        <v>0</v>
      </c>
      <c r="H1356" s="6">
        <f t="shared" si="43"/>
        <v>0</v>
      </c>
      <c r="I1356" s="14"/>
      <c r="J1356" s="7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ht="12.75" customHeight="1" x14ac:dyDescent="0.2">
      <c r="A1357" s="13">
        <v>152</v>
      </c>
      <c r="B1357" s="5">
        <v>348</v>
      </c>
      <c r="C1357" s="5">
        <f>BILANCA!D354</f>
        <v>0</v>
      </c>
      <c r="D1357" s="5">
        <f>BILANCA!E354</f>
        <v>0</v>
      </c>
      <c r="E1357" s="5">
        <v>0</v>
      </c>
      <c r="F1357" s="5">
        <v>0</v>
      </c>
      <c r="G1357" s="6">
        <f t="shared" si="42"/>
        <v>0</v>
      </c>
      <c r="H1357" s="6">
        <f t="shared" si="43"/>
        <v>0</v>
      </c>
      <c r="I1357" s="14"/>
      <c r="J1357" s="7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</row>
    <row r="1358" spans="1:26" ht="12.75" customHeight="1" x14ac:dyDescent="0.2">
      <c r="A1358" s="13">
        <v>152</v>
      </c>
      <c r="B1358" s="5">
        <v>349</v>
      </c>
      <c r="C1358" s="5">
        <f>BILANCA!D355</f>
        <v>0</v>
      </c>
      <c r="D1358" s="5">
        <f>BILANCA!E355</f>
        <v>0</v>
      </c>
      <c r="E1358" s="5">
        <v>0</v>
      </c>
      <c r="F1358" s="5">
        <v>0</v>
      </c>
      <c r="G1358" s="6">
        <f t="shared" si="42"/>
        <v>0</v>
      </c>
      <c r="H1358" s="6">
        <f t="shared" si="43"/>
        <v>0</v>
      </c>
      <c r="I1358" s="14"/>
      <c r="J1358" s="7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</row>
    <row r="1359" spans="1:26" ht="12.75" customHeight="1" x14ac:dyDescent="0.2">
      <c r="A1359" s="13">
        <v>152</v>
      </c>
      <c r="B1359" s="5">
        <v>350</v>
      </c>
      <c r="C1359" s="5">
        <f>BILANCA!D356</f>
        <v>0</v>
      </c>
      <c r="D1359" s="5">
        <f>BILANCA!E356</f>
        <v>0</v>
      </c>
      <c r="E1359" s="5">
        <v>0</v>
      </c>
      <c r="F1359" s="5">
        <v>0</v>
      </c>
      <c r="G1359" s="6">
        <f t="shared" si="42"/>
        <v>0</v>
      </c>
      <c r="H1359" s="6">
        <f t="shared" si="43"/>
        <v>0</v>
      </c>
      <c r="I1359" s="14"/>
      <c r="J1359" s="7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ht="12.75" customHeight="1" x14ac:dyDescent="0.2">
      <c r="A1360" s="13">
        <v>152</v>
      </c>
      <c r="B1360" s="5">
        <v>351</v>
      </c>
      <c r="C1360" s="5">
        <f>BILANCA!D357</f>
        <v>0</v>
      </c>
      <c r="D1360" s="5">
        <f>BILANCA!E357</f>
        <v>0</v>
      </c>
      <c r="E1360" s="5">
        <v>0</v>
      </c>
      <c r="F1360" s="5">
        <v>0</v>
      </c>
      <c r="G1360" s="6">
        <f t="shared" si="42"/>
        <v>0</v>
      </c>
      <c r="H1360" s="6">
        <f t="shared" si="43"/>
        <v>0</v>
      </c>
      <c r="I1360" s="14"/>
      <c r="J1360" s="7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</row>
    <row r="1361" spans="1:26" ht="12.75" customHeight="1" x14ac:dyDescent="0.2">
      <c r="A1361" s="13">
        <v>152</v>
      </c>
      <c r="B1361" s="5">
        <v>352</v>
      </c>
      <c r="C1361" s="5">
        <f>BILANCA!D358</f>
        <v>0</v>
      </c>
      <c r="D1361" s="5">
        <f>BILANCA!E358</f>
        <v>0</v>
      </c>
      <c r="E1361" s="5">
        <v>0</v>
      </c>
      <c r="F1361" s="5">
        <v>0</v>
      </c>
      <c r="G1361" s="6">
        <f t="shared" si="42"/>
        <v>0</v>
      </c>
      <c r="H1361" s="6">
        <f t="shared" si="43"/>
        <v>0</v>
      </c>
      <c r="I1361" s="14"/>
      <c r="J1361" s="7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</row>
    <row r="1362" spans="1:26" ht="12.75" customHeight="1" x14ac:dyDescent="0.2">
      <c r="A1362" s="13">
        <v>152</v>
      </c>
      <c r="B1362" s="5">
        <v>353</v>
      </c>
      <c r="C1362" s="5">
        <f>BILANCA!D359</f>
        <v>0</v>
      </c>
      <c r="D1362" s="5">
        <f>BILANCA!E359</f>
        <v>0</v>
      </c>
      <c r="E1362" s="5">
        <v>0</v>
      </c>
      <c r="F1362" s="5">
        <v>0</v>
      </c>
      <c r="G1362" s="6">
        <f t="shared" si="42"/>
        <v>0</v>
      </c>
      <c r="H1362" s="6">
        <f t="shared" si="43"/>
        <v>0</v>
      </c>
      <c r="I1362" s="14"/>
      <c r="J1362" s="7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ht="12.75" customHeight="1" x14ac:dyDescent="0.2">
      <c r="A1363" s="13">
        <v>152</v>
      </c>
      <c r="B1363" s="5">
        <v>354</v>
      </c>
      <c r="C1363" s="5">
        <f>BILANCA!D360</f>
        <v>0</v>
      </c>
      <c r="D1363" s="5">
        <f>BILANCA!E360</f>
        <v>0</v>
      </c>
      <c r="E1363" s="5">
        <v>0</v>
      </c>
      <c r="F1363" s="5">
        <v>0</v>
      </c>
      <c r="G1363" s="6">
        <f t="shared" si="42"/>
        <v>0</v>
      </c>
      <c r="H1363" s="6">
        <f t="shared" si="43"/>
        <v>0</v>
      </c>
      <c r="I1363" s="14"/>
      <c r="J1363" s="7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</row>
    <row r="1364" spans="1:26" ht="12.75" customHeight="1" x14ac:dyDescent="0.2">
      <c r="A1364" s="13">
        <v>152</v>
      </c>
      <c r="B1364" s="5">
        <v>355</v>
      </c>
      <c r="C1364" s="5">
        <f>BILANCA!D361</f>
        <v>0</v>
      </c>
      <c r="D1364" s="5">
        <f>BILANCA!E361</f>
        <v>0</v>
      </c>
      <c r="E1364" s="5">
        <v>0</v>
      </c>
      <c r="F1364" s="5">
        <v>0</v>
      </c>
      <c r="G1364" s="6">
        <f t="shared" si="42"/>
        <v>0</v>
      </c>
      <c r="H1364" s="6">
        <f t="shared" si="43"/>
        <v>0</v>
      </c>
      <c r="I1364" s="14"/>
      <c r="J1364" s="7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</row>
    <row r="1365" spans="1:26" ht="12.75" customHeight="1" x14ac:dyDescent="0.2">
      <c r="A1365" s="13">
        <v>152</v>
      </c>
      <c r="B1365" s="5">
        <v>356</v>
      </c>
      <c r="C1365" s="5">
        <f>BILANCA!D362</f>
        <v>0</v>
      </c>
      <c r="D1365" s="5">
        <f>BILANCA!E362</f>
        <v>0</v>
      </c>
      <c r="E1365" s="5">
        <v>0</v>
      </c>
      <c r="F1365" s="5">
        <v>0</v>
      </c>
      <c r="G1365" s="6">
        <f t="shared" si="42"/>
        <v>0</v>
      </c>
      <c r="H1365" s="6">
        <f t="shared" si="43"/>
        <v>0</v>
      </c>
      <c r="I1365" s="14"/>
      <c r="J1365" s="7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ht="12.75" customHeight="1" x14ac:dyDescent="0.2">
      <c r="A1366" s="13">
        <v>152</v>
      </c>
      <c r="B1366" s="5">
        <v>357</v>
      </c>
      <c r="C1366" s="5">
        <f>BILANCA!D363</f>
        <v>0</v>
      </c>
      <c r="D1366" s="5">
        <f>BILANCA!E363</f>
        <v>0</v>
      </c>
      <c r="E1366" s="5">
        <v>0</v>
      </c>
      <c r="F1366" s="5">
        <v>0</v>
      </c>
      <c r="G1366" s="6">
        <f t="shared" si="42"/>
        <v>0</v>
      </c>
      <c r="H1366" s="6">
        <f t="shared" si="43"/>
        <v>0</v>
      </c>
      <c r="I1366" s="14"/>
      <c r="J1366" s="7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</row>
    <row r="1367" spans="1:26" ht="12.75" customHeight="1" x14ac:dyDescent="0.2">
      <c r="A1367" s="13">
        <v>152</v>
      </c>
      <c r="B1367" s="5">
        <v>358</v>
      </c>
      <c r="C1367" s="5">
        <f>BILANCA!D364</f>
        <v>0</v>
      </c>
      <c r="D1367" s="5">
        <f>BILANCA!E364</f>
        <v>0</v>
      </c>
      <c r="E1367" s="5">
        <v>0</v>
      </c>
      <c r="F1367" s="5">
        <v>0</v>
      </c>
      <c r="G1367" s="6">
        <f t="shared" si="42"/>
        <v>0</v>
      </c>
      <c r="H1367" s="6">
        <f t="shared" si="43"/>
        <v>0</v>
      </c>
      <c r="I1367" s="14"/>
      <c r="J1367" s="7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</row>
    <row r="1368" spans="1:26" ht="12.75" customHeight="1" x14ac:dyDescent="0.2">
      <c r="A1368" s="13">
        <v>152</v>
      </c>
      <c r="B1368" s="5">
        <v>359</v>
      </c>
      <c r="C1368" s="5">
        <f>BILANCA!D365</f>
        <v>0</v>
      </c>
      <c r="D1368" s="5">
        <f>BILANCA!E365</f>
        <v>0</v>
      </c>
      <c r="E1368" s="5">
        <v>0</v>
      </c>
      <c r="F1368" s="5">
        <v>0</v>
      </c>
      <c r="G1368" s="6">
        <f t="shared" si="42"/>
        <v>0</v>
      </c>
      <c r="H1368" s="6">
        <f t="shared" si="43"/>
        <v>0</v>
      </c>
      <c r="I1368" s="14"/>
      <c r="J1368" s="7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ht="12.75" customHeight="1" x14ac:dyDescent="0.2">
      <c r="A1369" s="13">
        <v>152</v>
      </c>
      <c r="B1369" s="5">
        <v>360</v>
      </c>
      <c r="C1369" s="5">
        <f>BILANCA!D366</f>
        <v>0</v>
      </c>
      <c r="D1369" s="5">
        <f>BILANCA!E366</f>
        <v>0</v>
      </c>
      <c r="E1369" s="5">
        <v>0</v>
      </c>
      <c r="F1369" s="5">
        <v>0</v>
      </c>
      <c r="G1369" s="6">
        <f t="shared" si="42"/>
        <v>0</v>
      </c>
      <c r="H1369" s="6">
        <f t="shared" si="43"/>
        <v>0</v>
      </c>
      <c r="I1369" s="14"/>
      <c r="J1369" s="7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</row>
    <row r="1370" spans="1:26" ht="12.75" customHeight="1" x14ac:dyDescent="0.2">
      <c r="A1370" s="13">
        <v>152</v>
      </c>
      <c r="B1370" s="5">
        <v>361</v>
      </c>
      <c r="C1370" s="5">
        <f>BILANCA!D367</f>
        <v>0</v>
      </c>
      <c r="D1370" s="5">
        <f>BILANCA!E367</f>
        <v>0</v>
      </c>
      <c r="E1370" s="5">
        <v>0</v>
      </c>
      <c r="F1370" s="5">
        <v>0</v>
      </c>
      <c r="G1370" s="6">
        <f t="shared" si="42"/>
        <v>0</v>
      </c>
      <c r="H1370" s="6">
        <f t="shared" si="43"/>
        <v>0</v>
      </c>
      <c r="I1370" s="14"/>
      <c r="J1370" s="7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</row>
    <row r="1371" spans="1:26" ht="12.75" customHeight="1" x14ac:dyDescent="0.2">
      <c r="A1371" s="13">
        <v>152</v>
      </c>
      <c r="B1371" s="5">
        <v>362</v>
      </c>
      <c r="C1371" s="5">
        <f>BILANCA!D368</f>
        <v>0</v>
      </c>
      <c r="D1371" s="5">
        <f>BILANCA!E368</f>
        <v>0</v>
      </c>
      <c r="E1371" s="5">
        <v>0</v>
      </c>
      <c r="F1371" s="5">
        <v>0</v>
      </c>
      <c r="G1371" s="6">
        <f t="shared" si="42"/>
        <v>0</v>
      </c>
      <c r="H1371" s="6">
        <f t="shared" si="43"/>
        <v>0</v>
      </c>
      <c r="I1371" s="14"/>
      <c r="J1371" s="7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ht="12.75" customHeight="1" x14ac:dyDescent="0.2">
      <c r="A1372" s="13">
        <v>152</v>
      </c>
      <c r="B1372" s="5">
        <v>363</v>
      </c>
      <c r="C1372" s="5">
        <f>BILANCA!D369</f>
        <v>0</v>
      </c>
      <c r="D1372" s="5">
        <f>BILANCA!E369</f>
        <v>0</v>
      </c>
      <c r="E1372" s="5">
        <v>0</v>
      </c>
      <c r="F1372" s="5">
        <v>0</v>
      </c>
      <c r="G1372" s="6">
        <f t="shared" si="42"/>
        <v>0</v>
      </c>
      <c r="H1372" s="6">
        <f t="shared" si="43"/>
        <v>0</v>
      </c>
      <c r="I1372" s="14"/>
      <c r="J1372" s="7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</row>
    <row r="1373" spans="1:26" ht="12.75" customHeight="1" x14ac:dyDescent="0.2">
      <c r="A1373" s="13">
        <v>152</v>
      </c>
      <c r="B1373" s="5">
        <v>364</v>
      </c>
      <c r="C1373" s="5">
        <f>BILANCA!D370</f>
        <v>0</v>
      </c>
      <c r="D1373" s="5">
        <f>BILANCA!E370</f>
        <v>0</v>
      </c>
      <c r="E1373" s="5">
        <v>0</v>
      </c>
      <c r="F1373" s="5">
        <v>0</v>
      </c>
      <c r="G1373" s="6">
        <f t="shared" si="42"/>
        <v>0</v>
      </c>
      <c r="H1373" s="6">
        <f t="shared" si="43"/>
        <v>0</v>
      </c>
      <c r="I1373" s="14"/>
      <c r="J1373" s="7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</row>
    <row r="1374" spans="1:26" ht="12.75" customHeight="1" x14ac:dyDescent="0.2">
      <c r="A1374" s="13">
        <v>152</v>
      </c>
      <c r="B1374" s="5">
        <v>365</v>
      </c>
      <c r="C1374" s="5">
        <f>BILANCA!D371</f>
        <v>0</v>
      </c>
      <c r="D1374" s="5">
        <f>BILANCA!E371</f>
        <v>0</v>
      </c>
      <c r="E1374" s="5">
        <v>0</v>
      </c>
      <c r="F1374" s="5">
        <v>0</v>
      </c>
      <c r="G1374" s="6">
        <f t="shared" si="42"/>
        <v>0</v>
      </c>
      <c r="H1374" s="6">
        <f t="shared" si="43"/>
        <v>0</v>
      </c>
      <c r="I1374" s="14"/>
      <c r="J1374" s="7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ht="12.75" customHeight="1" x14ac:dyDescent="0.2">
      <c r="A1375" s="13">
        <v>152</v>
      </c>
      <c r="B1375" s="5">
        <v>366</v>
      </c>
      <c r="C1375" s="5">
        <f>BILANCA!D372</f>
        <v>0</v>
      </c>
      <c r="D1375" s="5">
        <f>BILANCA!E372</f>
        <v>0</v>
      </c>
      <c r="E1375" s="5">
        <v>0</v>
      </c>
      <c r="F1375" s="5">
        <v>0</v>
      </c>
      <c r="G1375" s="6">
        <f t="shared" si="42"/>
        <v>0</v>
      </c>
      <c r="H1375" s="6">
        <f t="shared" si="43"/>
        <v>0</v>
      </c>
      <c r="I1375" s="14"/>
      <c r="J1375" s="7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</row>
    <row r="1376" spans="1:26" ht="12.75" customHeight="1" x14ac:dyDescent="0.2">
      <c r="A1376" s="13">
        <v>152</v>
      </c>
      <c r="B1376" s="5">
        <v>367</v>
      </c>
      <c r="C1376" s="5">
        <f>BILANCA!D373</f>
        <v>0</v>
      </c>
      <c r="D1376" s="5">
        <f>BILANCA!E373</f>
        <v>0</v>
      </c>
      <c r="E1376" s="5">
        <v>0</v>
      </c>
      <c r="F1376" s="5">
        <v>0</v>
      </c>
      <c r="G1376" s="6">
        <f t="shared" si="42"/>
        <v>0</v>
      </c>
      <c r="H1376" s="6">
        <f t="shared" si="43"/>
        <v>0</v>
      </c>
      <c r="I1376" s="14"/>
      <c r="J1376" s="7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</row>
    <row r="1377" spans="1:26" ht="12.75" customHeight="1" x14ac:dyDescent="0.2">
      <c r="A1377" s="13">
        <v>152</v>
      </c>
      <c r="B1377" s="5">
        <v>368</v>
      </c>
      <c r="C1377" s="5">
        <f>BILANCA!D374</f>
        <v>0</v>
      </c>
      <c r="D1377" s="5">
        <f>BILANCA!E374</f>
        <v>0</v>
      </c>
      <c r="E1377" s="5">
        <v>0</v>
      </c>
      <c r="F1377" s="5">
        <v>0</v>
      </c>
      <c r="G1377" s="6">
        <f t="shared" si="42"/>
        <v>0</v>
      </c>
      <c r="H1377" s="6">
        <f t="shared" si="43"/>
        <v>0</v>
      </c>
      <c r="I1377" s="14"/>
      <c r="J1377" s="7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ht="12.75" customHeight="1" x14ac:dyDescent="0.2">
      <c r="A1378" s="13">
        <v>152</v>
      </c>
      <c r="B1378" s="5">
        <v>369</v>
      </c>
      <c r="C1378" s="5">
        <f>BILANCA!D375</f>
        <v>0</v>
      </c>
      <c r="D1378" s="5">
        <f>BILANCA!E375</f>
        <v>0</v>
      </c>
      <c r="E1378" s="5">
        <v>0</v>
      </c>
      <c r="F1378" s="5">
        <v>0</v>
      </c>
      <c r="G1378" s="6">
        <f t="shared" si="42"/>
        <v>0</v>
      </c>
      <c r="H1378" s="6">
        <f t="shared" si="43"/>
        <v>0</v>
      </c>
      <c r="I1378" s="14"/>
      <c r="J1378" s="7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</row>
    <row r="1379" spans="1:26" ht="12.75" customHeight="1" x14ac:dyDescent="0.2">
      <c r="A1379" s="13">
        <v>152</v>
      </c>
      <c r="B1379" s="5">
        <v>370</v>
      </c>
      <c r="C1379" s="5">
        <f>BILANCA!D376</f>
        <v>0</v>
      </c>
      <c r="D1379" s="5">
        <f>BILANCA!E376</f>
        <v>0</v>
      </c>
      <c r="E1379" s="5">
        <v>0</v>
      </c>
      <c r="F1379" s="5">
        <v>0</v>
      </c>
      <c r="G1379" s="6">
        <f t="shared" si="42"/>
        <v>0</v>
      </c>
      <c r="H1379" s="6">
        <f t="shared" si="43"/>
        <v>0</v>
      </c>
      <c r="I1379" s="14"/>
      <c r="J1379" s="7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</row>
    <row r="1380" spans="1:26" ht="12.75" customHeight="1" x14ac:dyDescent="0.2">
      <c r="A1380" s="13">
        <v>152</v>
      </c>
      <c r="B1380" s="5">
        <v>371</v>
      </c>
      <c r="C1380" s="5">
        <f>BILANCA!D377</f>
        <v>0</v>
      </c>
      <c r="D1380" s="5">
        <f>BILANCA!E377</f>
        <v>0</v>
      </c>
      <c r="E1380" s="5">
        <v>0</v>
      </c>
      <c r="F1380" s="5">
        <v>0</v>
      </c>
      <c r="G1380" s="6">
        <f t="shared" si="42"/>
        <v>0</v>
      </c>
      <c r="H1380" s="6">
        <f t="shared" si="43"/>
        <v>0</v>
      </c>
      <c r="I1380" s="14"/>
      <c r="J1380" s="7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ht="12.75" customHeight="1" x14ac:dyDescent="0.2">
      <c r="A1381" s="13">
        <v>152</v>
      </c>
      <c r="B1381" s="5">
        <v>372</v>
      </c>
      <c r="C1381" s="5">
        <f>BILANCA!D378</f>
        <v>0</v>
      </c>
      <c r="D1381" s="5">
        <f>BILANCA!E378</f>
        <v>0</v>
      </c>
      <c r="E1381" s="5">
        <v>0</v>
      </c>
      <c r="F1381" s="5">
        <v>0</v>
      </c>
      <c r="G1381" s="6">
        <f t="shared" si="42"/>
        <v>0</v>
      </c>
      <c r="H1381" s="6">
        <f t="shared" si="43"/>
        <v>0</v>
      </c>
      <c r="I1381" s="14"/>
      <c r="J1381" s="7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</row>
    <row r="1382" spans="1:26" ht="12.75" customHeight="1" x14ac:dyDescent="0.2">
      <c r="A1382" s="13">
        <v>152</v>
      </c>
      <c r="B1382" s="5">
        <v>373</v>
      </c>
      <c r="C1382" s="5">
        <f>BILANCA!D379</f>
        <v>0</v>
      </c>
      <c r="D1382" s="5">
        <f>BILANCA!E379</f>
        <v>0</v>
      </c>
      <c r="E1382" s="5">
        <v>0</v>
      </c>
      <c r="F1382" s="5">
        <v>0</v>
      </c>
      <c r="G1382" s="6">
        <f t="shared" si="42"/>
        <v>0</v>
      </c>
      <c r="H1382" s="6">
        <f t="shared" si="43"/>
        <v>0</v>
      </c>
      <c r="I1382" s="14"/>
      <c r="J1382" s="7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</row>
    <row r="1383" spans="1:26" ht="12.75" customHeight="1" x14ac:dyDescent="0.2">
      <c r="A1383" s="13">
        <v>152</v>
      </c>
      <c r="B1383" s="5">
        <v>374</v>
      </c>
      <c r="C1383" s="5">
        <f>BILANCA!D380</f>
        <v>0</v>
      </c>
      <c r="D1383" s="5">
        <f>BILANCA!E380</f>
        <v>0</v>
      </c>
      <c r="E1383" s="5">
        <v>0</v>
      </c>
      <c r="F1383" s="5">
        <v>0</v>
      </c>
      <c r="G1383" s="6">
        <f t="shared" si="42"/>
        <v>0</v>
      </c>
      <c r="H1383" s="6">
        <f t="shared" si="43"/>
        <v>0</v>
      </c>
      <c r="I1383" s="14"/>
      <c r="J1383" s="7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ht="12.75" customHeight="1" x14ac:dyDescent="0.2">
      <c r="A1384" s="13">
        <v>152</v>
      </c>
      <c r="B1384" s="5">
        <v>375</v>
      </c>
      <c r="C1384" s="5">
        <f>BILANCA!D381</f>
        <v>0</v>
      </c>
      <c r="D1384" s="5">
        <f>BILANCA!E381</f>
        <v>0</v>
      </c>
      <c r="E1384" s="5">
        <v>0</v>
      </c>
      <c r="F1384" s="5">
        <v>0</v>
      </c>
      <c r="G1384" s="6">
        <f t="shared" si="42"/>
        <v>0</v>
      </c>
      <c r="H1384" s="6">
        <f t="shared" si="43"/>
        <v>0</v>
      </c>
      <c r="I1384" s="14"/>
      <c r="J1384" s="7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</row>
    <row r="1385" spans="1:26" ht="12.75" customHeight="1" x14ac:dyDescent="0.2">
      <c r="A1385" s="13">
        <v>152</v>
      </c>
      <c r="B1385" s="5">
        <v>376</v>
      </c>
      <c r="C1385" s="5">
        <f>BILANCA!D382</f>
        <v>0</v>
      </c>
      <c r="D1385" s="5">
        <f>BILANCA!E382</f>
        <v>0</v>
      </c>
      <c r="E1385" s="5">
        <v>0</v>
      </c>
      <c r="F1385" s="5">
        <v>0</v>
      </c>
      <c r="G1385" s="6">
        <f t="shared" si="42"/>
        <v>0</v>
      </c>
      <c r="H1385" s="6">
        <f t="shared" si="43"/>
        <v>0</v>
      </c>
      <c r="I1385" s="14"/>
      <c r="J1385" s="7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</row>
    <row r="1386" spans="1:26" ht="12.75" customHeight="1" x14ac:dyDescent="0.2">
      <c r="A1386" s="13">
        <v>152</v>
      </c>
      <c r="B1386" s="5">
        <v>377</v>
      </c>
      <c r="C1386" s="5">
        <f>BILANCA!D383</f>
        <v>0</v>
      </c>
      <c r="D1386" s="5">
        <f>BILANCA!E383</f>
        <v>0</v>
      </c>
      <c r="E1386" s="5">
        <v>0</v>
      </c>
      <c r="F1386" s="5">
        <v>0</v>
      </c>
      <c r="G1386" s="6">
        <f t="shared" si="42"/>
        <v>0</v>
      </c>
      <c r="H1386" s="6">
        <f t="shared" si="43"/>
        <v>0</v>
      </c>
      <c r="I1386" s="14"/>
      <c r="J1386" s="7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ht="12.75" customHeight="1" x14ac:dyDescent="0.2">
      <c r="A1387" s="13">
        <v>152</v>
      </c>
      <c r="B1387" s="5">
        <v>378</v>
      </c>
      <c r="C1387" s="5">
        <f>BILANCA!D384</f>
        <v>0</v>
      </c>
      <c r="D1387" s="5">
        <f>BILANCA!E384</f>
        <v>0</v>
      </c>
      <c r="E1387" s="5">
        <v>0</v>
      </c>
      <c r="F1387" s="5">
        <v>0</v>
      </c>
      <c r="G1387" s="6">
        <f t="shared" si="42"/>
        <v>0</v>
      </c>
      <c r="H1387" s="6">
        <f t="shared" si="43"/>
        <v>0</v>
      </c>
      <c r="I1387" s="14"/>
      <c r="J1387" s="7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</row>
    <row r="1388" spans="1:26" ht="12.75" customHeight="1" x14ac:dyDescent="0.2">
      <c r="A1388" s="13">
        <v>152</v>
      </c>
      <c r="B1388" s="5">
        <v>379</v>
      </c>
      <c r="C1388" s="5">
        <f>BILANCA!D385</f>
        <v>0</v>
      </c>
      <c r="D1388" s="5">
        <f>BILANCA!E385</f>
        <v>0</v>
      </c>
      <c r="E1388" s="5">
        <v>0</v>
      </c>
      <c r="F1388" s="5">
        <v>0</v>
      </c>
      <c r="G1388" s="6">
        <f t="shared" si="42"/>
        <v>0</v>
      </c>
      <c r="H1388" s="6">
        <f t="shared" si="43"/>
        <v>0</v>
      </c>
      <c r="I1388" s="14"/>
      <c r="J1388" s="7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</row>
    <row r="1389" spans="1:26" ht="12.75" customHeight="1" x14ac:dyDescent="0.2">
      <c r="A1389" s="13">
        <v>152</v>
      </c>
      <c r="B1389" s="5">
        <v>380</v>
      </c>
      <c r="C1389" s="5">
        <f>BILANCA!D386</f>
        <v>0</v>
      </c>
      <c r="D1389" s="5">
        <f>BILANCA!E386</f>
        <v>0</v>
      </c>
      <c r="E1389" s="5">
        <v>0</v>
      </c>
      <c r="F1389" s="5">
        <v>0</v>
      </c>
      <c r="G1389" s="6">
        <f t="shared" si="42"/>
        <v>0</v>
      </c>
      <c r="H1389" s="6">
        <f t="shared" si="43"/>
        <v>0</v>
      </c>
      <c r="I1389" s="14"/>
      <c r="J1389" s="7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ht="12.75" customHeight="1" x14ac:dyDescent="0.2">
      <c r="A1390" s="13">
        <v>152</v>
      </c>
      <c r="B1390" s="5">
        <v>381</v>
      </c>
      <c r="C1390" s="5">
        <f>BILANCA!D387</f>
        <v>0</v>
      </c>
      <c r="D1390" s="5">
        <f>BILANCA!E387</f>
        <v>0</v>
      </c>
      <c r="E1390" s="5">
        <v>0</v>
      </c>
      <c r="F1390" s="5">
        <v>0</v>
      </c>
      <c r="G1390" s="6">
        <f t="shared" si="42"/>
        <v>0</v>
      </c>
      <c r="H1390" s="6">
        <f t="shared" si="43"/>
        <v>0</v>
      </c>
      <c r="I1390" s="14"/>
      <c r="J1390" s="7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</row>
    <row r="1391" spans="1:26" ht="12.75" customHeight="1" x14ac:dyDescent="0.2">
      <c r="A1391" s="13">
        <v>152</v>
      </c>
      <c r="B1391" s="5">
        <v>382</v>
      </c>
      <c r="C1391" s="5">
        <f>BILANCA!D388</f>
        <v>0</v>
      </c>
      <c r="D1391" s="5">
        <f>BILANCA!E388</f>
        <v>0</v>
      </c>
      <c r="E1391" s="5">
        <v>0</v>
      </c>
      <c r="F1391" s="5">
        <v>0</v>
      </c>
      <c r="G1391" s="6">
        <f t="shared" si="42"/>
        <v>0</v>
      </c>
      <c r="H1391" s="6">
        <f t="shared" si="43"/>
        <v>0</v>
      </c>
      <c r="I1391" s="14"/>
      <c r="J1391" s="7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</row>
    <row r="1392" spans="1:26" ht="12.75" customHeight="1" x14ac:dyDescent="0.2">
      <c r="A1392" s="13">
        <v>152</v>
      </c>
      <c r="B1392" s="5">
        <v>383</v>
      </c>
      <c r="C1392" s="5">
        <f>BILANCA!D389</f>
        <v>0</v>
      </c>
      <c r="D1392" s="5">
        <f>BILANCA!E389</f>
        <v>0</v>
      </c>
      <c r="E1392" s="5">
        <v>0</v>
      </c>
      <c r="F1392" s="5">
        <v>0</v>
      </c>
      <c r="G1392" s="6">
        <f t="shared" si="42"/>
        <v>0</v>
      </c>
      <c r="H1392" s="6">
        <f t="shared" si="43"/>
        <v>0</v>
      </c>
      <c r="I1392" s="14"/>
      <c r="J1392" s="7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ht="12.75" customHeight="1" x14ac:dyDescent="0.2">
      <c r="A1393" s="13">
        <v>152</v>
      </c>
      <c r="B1393" s="5">
        <v>384</v>
      </c>
      <c r="C1393" s="5">
        <f>BILANCA!D390</f>
        <v>0</v>
      </c>
      <c r="D1393" s="5">
        <f>BILANCA!E390</f>
        <v>0</v>
      </c>
      <c r="E1393" s="5">
        <v>0</v>
      </c>
      <c r="F1393" s="5">
        <v>0</v>
      </c>
      <c r="G1393" s="6">
        <f t="shared" si="42"/>
        <v>0</v>
      </c>
      <c r="H1393" s="6">
        <f t="shared" si="43"/>
        <v>0</v>
      </c>
      <c r="I1393" s="14"/>
      <c r="J1393" s="7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</row>
    <row r="1394" spans="1:26" ht="12.75" customHeight="1" x14ac:dyDescent="0.2">
      <c r="A1394" s="13">
        <v>152</v>
      </c>
      <c r="B1394" s="5">
        <v>385</v>
      </c>
      <c r="C1394" s="5">
        <f>BILANCA!D391</f>
        <v>0</v>
      </c>
      <c r="D1394" s="5">
        <f>BILANCA!E391</f>
        <v>0</v>
      </c>
      <c r="E1394" s="5">
        <v>0</v>
      </c>
      <c r="F1394" s="5">
        <v>0</v>
      </c>
      <c r="G1394" s="6">
        <f t="shared" si="42"/>
        <v>0</v>
      </c>
      <c r="H1394" s="6">
        <f t="shared" si="43"/>
        <v>0</v>
      </c>
      <c r="I1394" s="14"/>
      <c r="J1394" s="7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</row>
    <row r="1395" spans="1:26" ht="12.75" customHeight="1" x14ac:dyDescent="0.2">
      <c r="A1395" s="13">
        <v>152</v>
      </c>
      <c r="B1395" s="5">
        <v>386</v>
      </c>
      <c r="C1395" s="5">
        <f>BILANCA!D392</f>
        <v>0</v>
      </c>
      <c r="D1395" s="5">
        <f>BILANCA!E392</f>
        <v>0</v>
      </c>
      <c r="E1395" s="5">
        <v>0</v>
      </c>
      <c r="F1395" s="5">
        <v>0</v>
      </c>
      <c r="G1395" s="6">
        <f t="shared" ref="G1395:G1458" si="44">B1395/1000*C1395+B1395/500*D1395</f>
        <v>0</v>
      </c>
      <c r="H1395" s="6">
        <f t="shared" si="43"/>
        <v>0</v>
      </c>
      <c r="I1395" s="14"/>
      <c r="J1395" s="7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ht="12.75" customHeight="1" x14ac:dyDescent="0.2">
      <c r="A1396" s="13">
        <v>152</v>
      </c>
      <c r="B1396" s="5">
        <v>387</v>
      </c>
      <c r="C1396" s="5">
        <f>BILANCA!D393</f>
        <v>0</v>
      </c>
      <c r="D1396" s="5">
        <f>BILANCA!E393</f>
        <v>0</v>
      </c>
      <c r="E1396" s="5">
        <v>0</v>
      </c>
      <c r="F1396" s="5">
        <v>0</v>
      </c>
      <c r="G1396" s="6">
        <f t="shared" si="44"/>
        <v>0</v>
      </c>
      <c r="H1396" s="6">
        <f t="shared" si="43"/>
        <v>0</v>
      </c>
      <c r="I1396" s="14"/>
      <c r="J1396" s="7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</row>
    <row r="1397" spans="1:26" ht="12.75" customHeight="1" x14ac:dyDescent="0.2">
      <c r="A1397" s="13">
        <v>152</v>
      </c>
      <c r="B1397" s="5">
        <v>388</v>
      </c>
      <c r="C1397" s="5">
        <f>BILANCA!D394</f>
        <v>0</v>
      </c>
      <c r="D1397" s="5">
        <f>BILANCA!E394</f>
        <v>0</v>
      </c>
      <c r="E1397" s="5">
        <v>0</v>
      </c>
      <c r="F1397" s="5">
        <v>0</v>
      </c>
      <c r="G1397" s="6">
        <f t="shared" si="44"/>
        <v>0</v>
      </c>
      <c r="H1397" s="6">
        <f t="shared" si="43"/>
        <v>0</v>
      </c>
      <c r="I1397" s="14"/>
      <c r="J1397" s="7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</row>
    <row r="1398" spans="1:26" ht="12.75" customHeight="1" x14ac:dyDescent="0.2">
      <c r="A1398" s="13">
        <v>152</v>
      </c>
      <c r="B1398" s="5">
        <v>389</v>
      </c>
      <c r="C1398" s="5">
        <f>BILANCA!D395</f>
        <v>0</v>
      </c>
      <c r="D1398" s="5">
        <f>BILANCA!E395</f>
        <v>0</v>
      </c>
      <c r="E1398" s="5">
        <v>0</v>
      </c>
      <c r="F1398" s="5">
        <v>0</v>
      </c>
      <c r="G1398" s="6">
        <f t="shared" si="44"/>
        <v>0</v>
      </c>
      <c r="H1398" s="6">
        <f t="shared" si="43"/>
        <v>0</v>
      </c>
      <c r="I1398" s="14"/>
      <c r="J1398" s="7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ht="12.75" customHeight="1" x14ac:dyDescent="0.2">
      <c r="A1399" s="16">
        <v>152</v>
      </c>
      <c r="B1399" s="26">
        <v>390</v>
      </c>
      <c r="C1399" s="17">
        <f>BILANCA!D396</f>
        <v>0</v>
      </c>
      <c r="D1399" s="17">
        <f>BILANCA!E396</f>
        <v>0</v>
      </c>
      <c r="E1399" s="17">
        <v>0</v>
      </c>
      <c r="F1399" s="17">
        <v>0</v>
      </c>
      <c r="G1399" s="18">
        <f t="shared" si="44"/>
        <v>0</v>
      </c>
      <c r="H1399" s="18">
        <f t="shared" si="43"/>
        <v>0</v>
      </c>
      <c r="I1399" s="19"/>
      <c r="J1399" s="7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</row>
    <row r="1400" spans="1:26" ht="12.75" customHeight="1" x14ac:dyDescent="0.2">
      <c r="A1400" s="9">
        <v>154</v>
      </c>
      <c r="B1400" s="10">
        <v>1</v>
      </c>
      <c r="C1400" s="10">
        <f>'RAS-funkcijski'!D5</f>
        <v>0</v>
      </c>
      <c r="D1400" s="10">
        <f>'RAS-funkcijski'!E5</f>
        <v>0</v>
      </c>
      <c r="E1400" s="10">
        <v>0</v>
      </c>
      <c r="F1400" s="10">
        <v>0</v>
      </c>
      <c r="G1400" s="11">
        <f t="shared" si="44"/>
        <v>0</v>
      </c>
      <c r="H1400" s="11">
        <f t="shared" si="43"/>
        <v>0</v>
      </c>
      <c r="I1400" s="12"/>
      <c r="J1400" s="7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</row>
    <row r="1401" spans="1:26" ht="12.75" customHeight="1" x14ac:dyDescent="0.2">
      <c r="A1401" s="13">
        <v>154</v>
      </c>
      <c r="B1401" s="5">
        <v>2</v>
      </c>
      <c r="C1401" s="5">
        <f>'RAS-funkcijski'!D6</f>
        <v>0</v>
      </c>
      <c r="D1401" s="5">
        <f>'RAS-funkcijski'!E6</f>
        <v>0</v>
      </c>
      <c r="E1401" s="5">
        <v>0</v>
      </c>
      <c r="F1401" s="5">
        <v>0</v>
      </c>
      <c r="G1401" s="6">
        <f t="shared" si="44"/>
        <v>0</v>
      </c>
      <c r="H1401" s="6">
        <f t="shared" si="43"/>
        <v>0</v>
      </c>
      <c r="I1401" s="14"/>
      <c r="J1401" s="7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ht="12.75" customHeight="1" x14ac:dyDescent="0.2">
      <c r="A1402" s="13">
        <v>154</v>
      </c>
      <c r="B1402" s="5">
        <v>3</v>
      </c>
      <c r="C1402" s="5">
        <f>'RAS-funkcijski'!D7</f>
        <v>0</v>
      </c>
      <c r="D1402" s="5">
        <f>'RAS-funkcijski'!E7</f>
        <v>0</v>
      </c>
      <c r="E1402" s="5">
        <v>0</v>
      </c>
      <c r="F1402" s="5">
        <v>0</v>
      </c>
      <c r="G1402" s="6">
        <f t="shared" si="44"/>
        <v>0</v>
      </c>
      <c r="H1402" s="6">
        <f t="shared" si="43"/>
        <v>0</v>
      </c>
      <c r="I1402" s="14"/>
      <c r="J1402" s="7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</row>
    <row r="1403" spans="1:26" ht="12.75" customHeight="1" x14ac:dyDescent="0.2">
      <c r="A1403" s="13">
        <v>154</v>
      </c>
      <c r="B1403" s="5">
        <v>4</v>
      </c>
      <c r="C1403" s="5">
        <f>'RAS-funkcijski'!D8</f>
        <v>0</v>
      </c>
      <c r="D1403" s="5">
        <f>'RAS-funkcijski'!E8</f>
        <v>0</v>
      </c>
      <c r="E1403" s="5">
        <v>0</v>
      </c>
      <c r="F1403" s="5">
        <v>0</v>
      </c>
      <c r="G1403" s="6">
        <f t="shared" si="44"/>
        <v>0</v>
      </c>
      <c r="H1403" s="6">
        <f t="shared" si="43"/>
        <v>0</v>
      </c>
      <c r="I1403" s="14"/>
      <c r="J1403" s="7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</row>
    <row r="1404" spans="1:26" ht="12.75" customHeight="1" x14ac:dyDescent="0.2">
      <c r="A1404" s="13">
        <v>154</v>
      </c>
      <c r="B1404" s="5">
        <v>5</v>
      </c>
      <c r="C1404" s="5">
        <f>'RAS-funkcijski'!D9</f>
        <v>0</v>
      </c>
      <c r="D1404" s="5">
        <f>'RAS-funkcijski'!E9</f>
        <v>0</v>
      </c>
      <c r="E1404" s="5">
        <v>0</v>
      </c>
      <c r="F1404" s="5">
        <v>0</v>
      </c>
      <c r="G1404" s="6">
        <f t="shared" si="44"/>
        <v>0</v>
      </c>
      <c r="H1404" s="6">
        <f t="shared" si="43"/>
        <v>0</v>
      </c>
      <c r="I1404" s="14"/>
      <c r="J1404" s="7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ht="12.75" customHeight="1" x14ac:dyDescent="0.2">
      <c r="A1405" s="13">
        <v>154</v>
      </c>
      <c r="B1405" s="5">
        <v>6</v>
      </c>
      <c r="C1405" s="5">
        <f>'RAS-funkcijski'!D10</f>
        <v>0</v>
      </c>
      <c r="D1405" s="5">
        <f>'RAS-funkcijski'!E10</f>
        <v>0</v>
      </c>
      <c r="E1405" s="5">
        <v>0</v>
      </c>
      <c r="F1405" s="5">
        <v>0</v>
      </c>
      <c r="G1405" s="6">
        <f t="shared" si="44"/>
        <v>0</v>
      </c>
      <c r="H1405" s="6">
        <f t="shared" si="43"/>
        <v>0</v>
      </c>
      <c r="I1405" s="14"/>
      <c r="J1405" s="7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</row>
    <row r="1406" spans="1:26" ht="12.75" customHeight="1" x14ac:dyDescent="0.2">
      <c r="A1406" s="13">
        <v>154</v>
      </c>
      <c r="B1406" s="5">
        <v>7</v>
      </c>
      <c r="C1406" s="5">
        <f>'RAS-funkcijski'!D11</f>
        <v>0</v>
      </c>
      <c r="D1406" s="5">
        <f>'RAS-funkcijski'!E11</f>
        <v>0</v>
      </c>
      <c r="E1406" s="5">
        <v>0</v>
      </c>
      <c r="F1406" s="5">
        <v>0</v>
      </c>
      <c r="G1406" s="6">
        <f t="shared" si="44"/>
        <v>0</v>
      </c>
      <c r="H1406" s="6">
        <f t="shared" si="43"/>
        <v>0</v>
      </c>
      <c r="I1406" s="14"/>
      <c r="J1406" s="7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</row>
    <row r="1407" spans="1:26" ht="12.75" customHeight="1" x14ac:dyDescent="0.2">
      <c r="A1407" s="13">
        <v>154</v>
      </c>
      <c r="B1407" s="5">
        <v>8</v>
      </c>
      <c r="C1407" s="5">
        <f>'RAS-funkcijski'!D12</f>
        <v>0</v>
      </c>
      <c r="D1407" s="5">
        <f>'RAS-funkcijski'!E12</f>
        <v>0</v>
      </c>
      <c r="E1407" s="5">
        <v>0</v>
      </c>
      <c r="F1407" s="5">
        <v>0</v>
      </c>
      <c r="G1407" s="6">
        <f t="shared" si="44"/>
        <v>0</v>
      </c>
      <c r="H1407" s="6">
        <f t="shared" si="43"/>
        <v>0</v>
      </c>
      <c r="I1407" s="14"/>
      <c r="J1407" s="7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ht="12.75" customHeight="1" x14ac:dyDescent="0.2">
      <c r="A1408" s="13">
        <v>154</v>
      </c>
      <c r="B1408" s="5">
        <v>9</v>
      </c>
      <c r="C1408" s="5">
        <f>'RAS-funkcijski'!D13</f>
        <v>0</v>
      </c>
      <c r="D1408" s="5">
        <f>'RAS-funkcijski'!E13</f>
        <v>0</v>
      </c>
      <c r="E1408" s="5">
        <v>0</v>
      </c>
      <c r="F1408" s="5">
        <v>0</v>
      </c>
      <c r="G1408" s="6">
        <f t="shared" si="44"/>
        <v>0</v>
      </c>
      <c r="H1408" s="6">
        <f t="shared" si="43"/>
        <v>0</v>
      </c>
      <c r="I1408" s="14"/>
      <c r="J1408" s="7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</row>
    <row r="1409" spans="1:26" ht="12.75" customHeight="1" x14ac:dyDescent="0.2">
      <c r="A1409" s="13">
        <v>154</v>
      </c>
      <c r="B1409" s="5">
        <v>10</v>
      </c>
      <c r="C1409" s="5">
        <f>'RAS-funkcijski'!D14</f>
        <v>0</v>
      </c>
      <c r="D1409" s="5">
        <f>'RAS-funkcijski'!E14</f>
        <v>0</v>
      </c>
      <c r="E1409" s="5">
        <v>0</v>
      </c>
      <c r="F1409" s="5">
        <v>0</v>
      </c>
      <c r="G1409" s="6">
        <f t="shared" si="44"/>
        <v>0</v>
      </c>
      <c r="H1409" s="6">
        <f t="shared" si="43"/>
        <v>0</v>
      </c>
      <c r="I1409" s="14"/>
      <c r="J1409" s="7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</row>
    <row r="1410" spans="1:26" ht="12.75" customHeight="1" x14ac:dyDescent="0.2">
      <c r="A1410" s="13">
        <v>154</v>
      </c>
      <c r="B1410" s="5">
        <v>11</v>
      </c>
      <c r="C1410" s="5">
        <f>'RAS-funkcijski'!D15</f>
        <v>0</v>
      </c>
      <c r="D1410" s="5">
        <f>'RAS-funkcijski'!E15</f>
        <v>0</v>
      </c>
      <c r="E1410" s="5">
        <v>0</v>
      </c>
      <c r="F1410" s="5">
        <v>0</v>
      </c>
      <c r="G1410" s="6">
        <f t="shared" si="44"/>
        <v>0</v>
      </c>
      <c r="H1410" s="6">
        <f t="shared" ref="H1410:H1473" si="45">ABS(C1410-ROUND(C1410,0))+ABS(D1410-ROUND(D1410,0))</f>
        <v>0</v>
      </c>
      <c r="I1410" s="14"/>
      <c r="J1410" s="7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ht="12.75" customHeight="1" x14ac:dyDescent="0.2">
      <c r="A1411" s="13">
        <v>154</v>
      </c>
      <c r="B1411" s="5">
        <v>12</v>
      </c>
      <c r="C1411" s="5">
        <f>'RAS-funkcijski'!D16</f>
        <v>0</v>
      </c>
      <c r="D1411" s="5">
        <f>'RAS-funkcijski'!E16</f>
        <v>0</v>
      </c>
      <c r="E1411" s="5">
        <v>0</v>
      </c>
      <c r="F1411" s="5">
        <v>0</v>
      </c>
      <c r="G1411" s="6">
        <f t="shared" si="44"/>
        <v>0</v>
      </c>
      <c r="H1411" s="6">
        <f t="shared" si="45"/>
        <v>0</v>
      </c>
      <c r="I1411" s="14"/>
      <c r="J1411" s="7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</row>
    <row r="1412" spans="1:26" ht="12.75" customHeight="1" x14ac:dyDescent="0.2">
      <c r="A1412" s="13">
        <v>154</v>
      </c>
      <c r="B1412" s="5">
        <v>13</v>
      </c>
      <c r="C1412" s="5">
        <f>'RAS-funkcijski'!D17</f>
        <v>0</v>
      </c>
      <c r="D1412" s="5">
        <f>'RAS-funkcijski'!E17</f>
        <v>0</v>
      </c>
      <c r="E1412" s="5">
        <v>0</v>
      </c>
      <c r="F1412" s="5">
        <v>0</v>
      </c>
      <c r="G1412" s="6">
        <f t="shared" si="44"/>
        <v>0</v>
      </c>
      <c r="H1412" s="6">
        <f t="shared" si="45"/>
        <v>0</v>
      </c>
      <c r="I1412" s="14"/>
      <c r="J1412" s="7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</row>
    <row r="1413" spans="1:26" ht="12.75" customHeight="1" x14ac:dyDescent="0.2">
      <c r="A1413" s="13">
        <v>154</v>
      </c>
      <c r="B1413" s="5">
        <v>14</v>
      </c>
      <c r="C1413" s="5">
        <f>'RAS-funkcijski'!D18</f>
        <v>0</v>
      </c>
      <c r="D1413" s="5">
        <f>'RAS-funkcijski'!E18</f>
        <v>0</v>
      </c>
      <c r="E1413" s="5">
        <v>0</v>
      </c>
      <c r="F1413" s="5">
        <v>0</v>
      </c>
      <c r="G1413" s="6">
        <f t="shared" si="44"/>
        <v>0</v>
      </c>
      <c r="H1413" s="6">
        <f t="shared" si="45"/>
        <v>0</v>
      </c>
      <c r="I1413" s="14"/>
      <c r="J1413" s="7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ht="12.75" customHeight="1" x14ac:dyDescent="0.2">
      <c r="A1414" s="13">
        <v>154</v>
      </c>
      <c r="B1414" s="5">
        <v>15</v>
      </c>
      <c r="C1414" s="5">
        <f>'RAS-funkcijski'!D19</f>
        <v>0</v>
      </c>
      <c r="D1414" s="5">
        <f>'RAS-funkcijski'!E19</f>
        <v>0</v>
      </c>
      <c r="E1414" s="5">
        <v>0</v>
      </c>
      <c r="F1414" s="5">
        <v>0</v>
      </c>
      <c r="G1414" s="6">
        <f t="shared" si="44"/>
        <v>0</v>
      </c>
      <c r="H1414" s="6">
        <f t="shared" si="45"/>
        <v>0</v>
      </c>
      <c r="I1414" s="14"/>
      <c r="J1414" s="7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</row>
    <row r="1415" spans="1:26" ht="12.75" customHeight="1" x14ac:dyDescent="0.2">
      <c r="A1415" s="13">
        <v>154</v>
      </c>
      <c r="B1415" s="5">
        <v>16</v>
      </c>
      <c r="C1415" s="5">
        <f>'RAS-funkcijski'!D20</f>
        <v>0</v>
      </c>
      <c r="D1415" s="5">
        <f>'RAS-funkcijski'!E20</f>
        <v>0</v>
      </c>
      <c r="E1415" s="5">
        <v>0</v>
      </c>
      <c r="F1415" s="5">
        <v>0</v>
      </c>
      <c r="G1415" s="6">
        <f t="shared" si="44"/>
        <v>0</v>
      </c>
      <c r="H1415" s="6">
        <f t="shared" si="45"/>
        <v>0</v>
      </c>
      <c r="I1415" s="14"/>
      <c r="J1415" s="7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</row>
    <row r="1416" spans="1:26" ht="12.75" customHeight="1" x14ac:dyDescent="0.2">
      <c r="A1416" s="13">
        <v>154</v>
      </c>
      <c r="B1416" s="5">
        <v>17</v>
      </c>
      <c r="C1416" s="5">
        <f>'RAS-funkcijski'!D21</f>
        <v>0</v>
      </c>
      <c r="D1416" s="5">
        <f>'RAS-funkcijski'!E21</f>
        <v>0</v>
      </c>
      <c r="E1416" s="5">
        <v>0</v>
      </c>
      <c r="F1416" s="5">
        <v>0</v>
      </c>
      <c r="G1416" s="6">
        <f t="shared" si="44"/>
        <v>0</v>
      </c>
      <c r="H1416" s="6">
        <f t="shared" si="45"/>
        <v>0</v>
      </c>
      <c r="I1416" s="14"/>
      <c r="J1416" s="7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ht="12.75" customHeight="1" x14ac:dyDescent="0.2">
      <c r="A1417" s="13">
        <v>154</v>
      </c>
      <c r="B1417" s="5">
        <v>18</v>
      </c>
      <c r="C1417" s="5">
        <f>'RAS-funkcijski'!D22</f>
        <v>0</v>
      </c>
      <c r="D1417" s="5">
        <f>'RAS-funkcijski'!E22</f>
        <v>0</v>
      </c>
      <c r="E1417" s="5">
        <v>0</v>
      </c>
      <c r="F1417" s="5">
        <v>0</v>
      </c>
      <c r="G1417" s="6">
        <f t="shared" si="44"/>
        <v>0</v>
      </c>
      <c r="H1417" s="6">
        <f t="shared" si="45"/>
        <v>0</v>
      </c>
      <c r="I1417" s="14"/>
      <c r="J1417" s="7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</row>
    <row r="1418" spans="1:26" ht="12.75" customHeight="1" x14ac:dyDescent="0.2">
      <c r="A1418" s="13">
        <v>154</v>
      </c>
      <c r="B1418" s="5">
        <v>19</v>
      </c>
      <c r="C1418" s="5">
        <f>'RAS-funkcijski'!D23</f>
        <v>0</v>
      </c>
      <c r="D1418" s="5">
        <f>'RAS-funkcijski'!E23</f>
        <v>0</v>
      </c>
      <c r="E1418" s="5">
        <v>0</v>
      </c>
      <c r="F1418" s="5">
        <v>0</v>
      </c>
      <c r="G1418" s="6">
        <f t="shared" si="44"/>
        <v>0</v>
      </c>
      <c r="H1418" s="6">
        <f t="shared" si="45"/>
        <v>0</v>
      </c>
      <c r="I1418" s="14"/>
      <c r="J1418" s="7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</row>
    <row r="1419" spans="1:26" ht="12.75" customHeight="1" x14ac:dyDescent="0.2">
      <c r="A1419" s="13">
        <v>154</v>
      </c>
      <c r="B1419" s="5">
        <v>20</v>
      </c>
      <c r="C1419" s="5">
        <f>'RAS-funkcijski'!D24</f>
        <v>0</v>
      </c>
      <c r="D1419" s="5">
        <f>'RAS-funkcijski'!E24</f>
        <v>0</v>
      </c>
      <c r="E1419" s="5">
        <v>0</v>
      </c>
      <c r="F1419" s="5">
        <v>0</v>
      </c>
      <c r="G1419" s="6">
        <f t="shared" si="44"/>
        <v>0</v>
      </c>
      <c r="H1419" s="6">
        <f t="shared" si="45"/>
        <v>0</v>
      </c>
      <c r="I1419" s="14"/>
      <c r="J1419" s="7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ht="12.75" customHeight="1" x14ac:dyDescent="0.2">
      <c r="A1420" s="13">
        <v>154</v>
      </c>
      <c r="B1420" s="5">
        <v>21</v>
      </c>
      <c r="C1420" s="5">
        <f>'RAS-funkcijski'!D25</f>
        <v>0</v>
      </c>
      <c r="D1420" s="5">
        <f>'RAS-funkcijski'!E25</f>
        <v>0</v>
      </c>
      <c r="E1420" s="5">
        <v>0</v>
      </c>
      <c r="F1420" s="5">
        <v>0</v>
      </c>
      <c r="G1420" s="6">
        <f t="shared" si="44"/>
        <v>0</v>
      </c>
      <c r="H1420" s="6">
        <f t="shared" si="45"/>
        <v>0</v>
      </c>
      <c r="I1420" s="14"/>
      <c r="J1420" s="7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</row>
    <row r="1421" spans="1:26" ht="12.75" customHeight="1" x14ac:dyDescent="0.2">
      <c r="A1421" s="13">
        <v>154</v>
      </c>
      <c r="B1421" s="5">
        <v>22</v>
      </c>
      <c r="C1421" s="5">
        <f>'RAS-funkcijski'!D26</f>
        <v>0</v>
      </c>
      <c r="D1421" s="5">
        <f>'RAS-funkcijski'!E26</f>
        <v>0</v>
      </c>
      <c r="E1421" s="5">
        <v>0</v>
      </c>
      <c r="F1421" s="5">
        <v>0</v>
      </c>
      <c r="G1421" s="6">
        <f t="shared" si="44"/>
        <v>0</v>
      </c>
      <c r="H1421" s="6">
        <f t="shared" si="45"/>
        <v>0</v>
      </c>
      <c r="I1421" s="14"/>
      <c r="J1421" s="7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</row>
    <row r="1422" spans="1:26" ht="12.75" customHeight="1" x14ac:dyDescent="0.2">
      <c r="A1422" s="13">
        <v>154</v>
      </c>
      <c r="B1422" s="5">
        <v>23</v>
      </c>
      <c r="C1422" s="5">
        <f>'RAS-funkcijski'!D27</f>
        <v>0</v>
      </c>
      <c r="D1422" s="5">
        <f>'RAS-funkcijski'!E27</f>
        <v>0</v>
      </c>
      <c r="E1422" s="5">
        <v>0</v>
      </c>
      <c r="F1422" s="5">
        <v>0</v>
      </c>
      <c r="G1422" s="6">
        <f t="shared" si="44"/>
        <v>0</v>
      </c>
      <c r="H1422" s="6">
        <f t="shared" si="45"/>
        <v>0</v>
      </c>
      <c r="I1422" s="14"/>
      <c r="J1422" s="7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ht="12.75" customHeight="1" x14ac:dyDescent="0.2">
      <c r="A1423" s="13">
        <v>154</v>
      </c>
      <c r="B1423" s="5">
        <v>24</v>
      </c>
      <c r="C1423" s="5">
        <f>'RAS-funkcijski'!D28</f>
        <v>0</v>
      </c>
      <c r="D1423" s="5">
        <f>'RAS-funkcijski'!E28</f>
        <v>0</v>
      </c>
      <c r="E1423" s="5">
        <v>0</v>
      </c>
      <c r="F1423" s="5">
        <v>0</v>
      </c>
      <c r="G1423" s="6">
        <f t="shared" si="44"/>
        <v>0</v>
      </c>
      <c r="H1423" s="6">
        <f t="shared" si="45"/>
        <v>0</v>
      </c>
      <c r="I1423" s="14"/>
      <c r="J1423" s="7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</row>
    <row r="1424" spans="1:26" ht="12.75" customHeight="1" x14ac:dyDescent="0.2">
      <c r="A1424" s="13">
        <v>154</v>
      </c>
      <c r="B1424" s="5">
        <v>25</v>
      </c>
      <c r="C1424" s="5">
        <f>'RAS-funkcijski'!D29</f>
        <v>0</v>
      </c>
      <c r="D1424" s="5">
        <f>'RAS-funkcijski'!E29</f>
        <v>0</v>
      </c>
      <c r="E1424" s="5">
        <v>0</v>
      </c>
      <c r="F1424" s="5">
        <v>0</v>
      </c>
      <c r="G1424" s="6">
        <f t="shared" si="44"/>
        <v>0</v>
      </c>
      <c r="H1424" s="6">
        <f t="shared" si="45"/>
        <v>0</v>
      </c>
      <c r="I1424" s="14"/>
      <c r="J1424" s="7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</row>
    <row r="1425" spans="1:26" ht="12.75" customHeight="1" x14ac:dyDescent="0.2">
      <c r="A1425" s="13">
        <v>154</v>
      </c>
      <c r="B1425" s="5">
        <v>26</v>
      </c>
      <c r="C1425" s="5">
        <f>'RAS-funkcijski'!D30</f>
        <v>0</v>
      </c>
      <c r="D1425" s="5">
        <f>'RAS-funkcijski'!E30</f>
        <v>0</v>
      </c>
      <c r="E1425" s="5">
        <v>0</v>
      </c>
      <c r="F1425" s="5">
        <v>0</v>
      </c>
      <c r="G1425" s="6">
        <f t="shared" si="44"/>
        <v>0</v>
      </c>
      <c r="H1425" s="6">
        <f t="shared" si="45"/>
        <v>0</v>
      </c>
      <c r="I1425" s="14"/>
      <c r="J1425" s="7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ht="12.75" customHeight="1" x14ac:dyDescent="0.2">
      <c r="A1426" s="13">
        <v>154</v>
      </c>
      <c r="B1426" s="5">
        <v>27</v>
      </c>
      <c r="C1426" s="5">
        <f>'RAS-funkcijski'!D31</f>
        <v>0</v>
      </c>
      <c r="D1426" s="5">
        <f>'RAS-funkcijski'!E31</f>
        <v>0</v>
      </c>
      <c r="E1426" s="5">
        <v>0</v>
      </c>
      <c r="F1426" s="5">
        <v>0</v>
      </c>
      <c r="G1426" s="6">
        <f t="shared" si="44"/>
        <v>0</v>
      </c>
      <c r="H1426" s="6">
        <f t="shared" si="45"/>
        <v>0</v>
      </c>
      <c r="I1426" s="14"/>
      <c r="J1426" s="7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</row>
    <row r="1427" spans="1:26" ht="12.75" customHeight="1" x14ac:dyDescent="0.2">
      <c r="A1427" s="13">
        <v>154</v>
      </c>
      <c r="B1427" s="5">
        <v>28</v>
      </c>
      <c r="C1427" s="5">
        <f>'RAS-funkcijski'!D32</f>
        <v>0</v>
      </c>
      <c r="D1427" s="5">
        <f>'RAS-funkcijski'!E32</f>
        <v>0</v>
      </c>
      <c r="E1427" s="5">
        <v>0</v>
      </c>
      <c r="F1427" s="5">
        <v>0</v>
      </c>
      <c r="G1427" s="6">
        <f t="shared" si="44"/>
        <v>0</v>
      </c>
      <c r="H1427" s="6">
        <f t="shared" si="45"/>
        <v>0</v>
      </c>
      <c r="I1427" s="14"/>
      <c r="J1427" s="7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</row>
    <row r="1428" spans="1:26" ht="12.75" customHeight="1" x14ac:dyDescent="0.2">
      <c r="A1428" s="13">
        <v>154</v>
      </c>
      <c r="B1428" s="5">
        <v>29</v>
      </c>
      <c r="C1428" s="5">
        <f>'RAS-funkcijski'!D33</f>
        <v>0</v>
      </c>
      <c r="D1428" s="5">
        <f>'RAS-funkcijski'!E33</f>
        <v>0</v>
      </c>
      <c r="E1428" s="5">
        <v>0</v>
      </c>
      <c r="F1428" s="5">
        <v>0</v>
      </c>
      <c r="G1428" s="6">
        <f t="shared" si="44"/>
        <v>0</v>
      </c>
      <c r="H1428" s="6">
        <f t="shared" si="45"/>
        <v>0</v>
      </c>
      <c r="I1428" s="14"/>
      <c r="J1428" s="7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ht="12.75" customHeight="1" x14ac:dyDescent="0.2">
      <c r="A1429" s="13">
        <v>154</v>
      </c>
      <c r="B1429" s="5">
        <v>30</v>
      </c>
      <c r="C1429" s="5">
        <f>'RAS-funkcijski'!D34</f>
        <v>0</v>
      </c>
      <c r="D1429" s="5">
        <f>'RAS-funkcijski'!E34</f>
        <v>0</v>
      </c>
      <c r="E1429" s="5">
        <v>0</v>
      </c>
      <c r="F1429" s="5">
        <v>0</v>
      </c>
      <c r="G1429" s="6">
        <f t="shared" si="44"/>
        <v>0</v>
      </c>
      <c r="H1429" s="6">
        <f t="shared" si="45"/>
        <v>0</v>
      </c>
      <c r="I1429" s="14"/>
      <c r="J1429" s="7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</row>
    <row r="1430" spans="1:26" ht="12.75" customHeight="1" x14ac:dyDescent="0.2">
      <c r="A1430" s="13">
        <v>154</v>
      </c>
      <c r="B1430" s="5">
        <v>31</v>
      </c>
      <c r="C1430" s="5">
        <f>'RAS-funkcijski'!D35</f>
        <v>0</v>
      </c>
      <c r="D1430" s="5">
        <f>'RAS-funkcijski'!E35</f>
        <v>0</v>
      </c>
      <c r="E1430" s="5">
        <v>0</v>
      </c>
      <c r="F1430" s="5">
        <v>0</v>
      </c>
      <c r="G1430" s="6">
        <f t="shared" si="44"/>
        <v>0</v>
      </c>
      <c r="H1430" s="6">
        <f t="shared" si="45"/>
        <v>0</v>
      </c>
      <c r="I1430" s="14"/>
      <c r="J1430" s="7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</row>
    <row r="1431" spans="1:26" ht="12.75" customHeight="1" x14ac:dyDescent="0.2">
      <c r="A1431" s="13">
        <v>154</v>
      </c>
      <c r="B1431" s="5">
        <v>32</v>
      </c>
      <c r="C1431" s="5">
        <f>'RAS-funkcijski'!D36</f>
        <v>0</v>
      </c>
      <c r="D1431" s="5">
        <f>'RAS-funkcijski'!E36</f>
        <v>0</v>
      </c>
      <c r="E1431" s="5">
        <v>0</v>
      </c>
      <c r="F1431" s="5">
        <v>0</v>
      </c>
      <c r="G1431" s="6">
        <f t="shared" si="44"/>
        <v>0</v>
      </c>
      <c r="H1431" s="6">
        <f t="shared" si="45"/>
        <v>0</v>
      </c>
      <c r="I1431" s="14"/>
      <c r="J1431" s="7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ht="12.75" customHeight="1" x14ac:dyDescent="0.2">
      <c r="A1432" s="13">
        <v>154</v>
      </c>
      <c r="B1432" s="5">
        <v>33</v>
      </c>
      <c r="C1432" s="5">
        <f>'RAS-funkcijski'!D37</f>
        <v>0</v>
      </c>
      <c r="D1432" s="5">
        <f>'RAS-funkcijski'!E37</f>
        <v>0</v>
      </c>
      <c r="E1432" s="5">
        <v>0</v>
      </c>
      <c r="F1432" s="5">
        <v>0</v>
      </c>
      <c r="G1432" s="6">
        <f t="shared" si="44"/>
        <v>0</v>
      </c>
      <c r="H1432" s="6">
        <f t="shared" si="45"/>
        <v>0</v>
      </c>
      <c r="I1432" s="14"/>
      <c r="J1432" s="7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</row>
    <row r="1433" spans="1:26" ht="12.75" customHeight="1" x14ac:dyDescent="0.2">
      <c r="A1433" s="13">
        <v>154</v>
      </c>
      <c r="B1433" s="5">
        <v>34</v>
      </c>
      <c r="C1433" s="5">
        <f>'RAS-funkcijski'!D38</f>
        <v>0</v>
      </c>
      <c r="D1433" s="5">
        <f>'RAS-funkcijski'!E38</f>
        <v>0</v>
      </c>
      <c r="E1433" s="5">
        <v>0</v>
      </c>
      <c r="F1433" s="5">
        <v>0</v>
      </c>
      <c r="G1433" s="6">
        <f t="shared" si="44"/>
        <v>0</v>
      </c>
      <c r="H1433" s="6">
        <f t="shared" si="45"/>
        <v>0</v>
      </c>
      <c r="I1433" s="14"/>
      <c r="J1433" s="7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</row>
    <row r="1434" spans="1:26" ht="12.75" customHeight="1" x14ac:dyDescent="0.2">
      <c r="A1434" s="13">
        <v>154</v>
      </c>
      <c r="B1434" s="5">
        <v>35</v>
      </c>
      <c r="C1434" s="5">
        <f>'RAS-funkcijski'!D39</f>
        <v>0</v>
      </c>
      <c r="D1434" s="5">
        <f>'RAS-funkcijski'!E39</f>
        <v>0</v>
      </c>
      <c r="E1434" s="5">
        <v>0</v>
      </c>
      <c r="F1434" s="5">
        <v>0</v>
      </c>
      <c r="G1434" s="6">
        <f t="shared" si="44"/>
        <v>0</v>
      </c>
      <c r="H1434" s="6">
        <f t="shared" si="45"/>
        <v>0</v>
      </c>
      <c r="I1434" s="14"/>
      <c r="J1434" s="7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ht="12.75" customHeight="1" x14ac:dyDescent="0.2">
      <c r="A1435" s="13">
        <v>154</v>
      </c>
      <c r="B1435" s="5">
        <v>36</v>
      </c>
      <c r="C1435" s="5">
        <f>'RAS-funkcijski'!D40</f>
        <v>0</v>
      </c>
      <c r="D1435" s="5">
        <f>'RAS-funkcijski'!E40</f>
        <v>0</v>
      </c>
      <c r="E1435" s="5">
        <v>0</v>
      </c>
      <c r="F1435" s="5">
        <v>0</v>
      </c>
      <c r="G1435" s="6">
        <f t="shared" si="44"/>
        <v>0</v>
      </c>
      <c r="H1435" s="6">
        <f t="shared" si="45"/>
        <v>0</v>
      </c>
      <c r="I1435" s="14"/>
      <c r="J1435" s="7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</row>
    <row r="1436" spans="1:26" ht="12.75" customHeight="1" x14ac:dyDescent="0.2">
      <c r="A1436" s="13">
        <v>154</v>
      </c>
      <c r="B1436" s="5">
        <v>37</v>
      </c>
      <c r="C1436" s="5">
        <f>'RAS-funkcijski'!D41</f>
        <v>0</v>
      </c>
      <c r="D1436" s="5">
        <f>'RAS-funkcijski'!E41</f>
        <v>0</v>
      </c>
      <c r="E1436" s="5">
        <v>0</v>
      </c>
      <c r="F1436" s="5">
        <v>0</v>
      </c>
      <c r="G1436" s="6">
        <f t="shared" si="44"/>
        <v>0</v>
      </c>
      <c r="H1436" s="6">
        <f t="shared" si="45"/>
        <v>0</v>
      </c>
      <c r="I1436" s="14"/>
      <c r="J1436" s="7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</row>
    <row r="1437" spans="1:26" ht="12.75" customHeight="1" x14ac:dyDescent="0.2">
      <c r="A1437" s="13">
        <v>154</v>
      </c>
      <c r="B1437" s="5">
        <v>38</v>
      </c>
      <c r="C1437" s="5">
        <f>'RAS-funkcijski'!D42</f>
        <v>0</v>
      </c>
      <c r="D1437" s="5">
        <f>'RAS-funkcijski'!E42</f>
        <v>0</v>
      </c>
      <c r="E1437" s="5">
        <v>0</v>
      </c>
      <c r="F1437" s="5">
        <v>0</v>
      </c>
      <c r="G1437" s="6">
        <f t="shared" si="44"/>
        <v>0</v>
      </c>
      <c r="H1437" s="6">
        <f t="shared" si="45"/>
        <v>0</v>
      </c>
      <c r="I1437" s="14"/>
      <c r="J1437" s="7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ht="12.75" customHeight="1" x14ac:dyDescent="0.2">
      <c r="A1438" s="13">
        <v>154</v>
      </c>
      <c r="B1438" s="5">
        <v>39</v>
      </c>
      <c r="C1438" s="5">
        <f>'RAS-funkcijski'!D43</f>
        <v>0</v>
      </c>
      <c r="D1438" s="5">
        <f>'RAS-funkcijski'!E43</f>
        <v>0</v>
      </c>
      <c r="E1438" s="5">
        <v>0</v>
      </c>
      <c r="F1438" s="5">
        <v>0</v>
      </c>
      <c r="G1438" s="6">
        <f t="shared" si="44"/>
        <v>0</v>
      </c>
      <c r="H1438" s="6">
        <f t="shared" si="45"/>
        <v>0</v>
      </c>
      <c r="I1438" s="14"/>
      <c r="J1438" s="7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</row>
    <row r="1439" spans="1:26" ht="12.75" customHeight="1" x14ac:dyDescent="0.2">
      <c r="A1439" s="13">
        <v>154</v>
      </c>
      <c r="B1439" s="5">
        <v>40</v>
      </c>
      <c r="C1439" s="5">
        <f>'RAS-funkcijski'!D44</f>
        <v>0</v>
      </c>
      <c r="D1439" s="5">
        <f>'RAS-funkcijski'!E44</f>
        <v>0</v>
      </c>
      <c r="E1439" s="5">
        <v>0</v>
      </c>
      <c r="F1439" s="5">
        <v>0</v>
      </c>
      <c r="G1439" s="6">
        <f t="shared" si="44"/>
        <v>0</v>
      </c>
      <c r="H1439" s="6">
        <f t="shared" si="45"/>
        <v>0</v>
      </c>
      <c r="I1439" s="14"/>
      <c r="J1439" s="7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</row>
    <row r="1440" spans="1:26" ht="12.75" customHeight="1" x14ac:dyDescent="0.2">
      <c r="A1440" s="13">
        <v>154</v>
      </c>
      <c r="B1440" s="5">
        <v>41</v>
      </c>
      <c r="C1440" s="5">
        <f>'RAS-funkcijski'!D45</f>
        <v>0</v>
      </c>
      <c r="D1440" s="5">
        <f>'RAS-funkcijski'!E45</f>
        <v>0</v>
      </c>
      <c r="E1440" s="5">
        <v>0</v>
      </c>
      <c r="F1440" s="5">
        <v>0</v>
      </c>
      <c r="G1440" s="6">
        <f t="shared" si="44"/>
        <v>0</v>
      </c>
      <c r="H1440" s="6">
        <f t="shared" si="45"/>
        <v>0</v>
      </c>
      <c r="I1440" s="14"/>
      <c r="J1440" s="7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ht="12.75" customHeight="1" x14ac:dyDescent="0.2">
      <c r="A1441" s="13">
        <v>154</v>
      </c>
      <c r="B1441" s="5">
        <v>42</v>
      </c>
      <c r="C1441" s="5">
        <f>'RAS-funkcijski'!D46</f>
        <v>0</v>
      </c>
      <c r="D1441" s="5">
        <f>'RAS-funkcijski'!E46</f>
        <v>0</v>
      </c>
      <c r="E1441" s="5">
        <v>0</v>
      </c>
      <c r="F1441" s="5">
        <v>0</v>
      </c>
      <c r="G1441" s="6">
        <f t="shared" si="44"/>
        <v>0</v>
      </c>
      <c r="H1441" s="6">
        <f t="shared" si="45"/>
        <v>0</v>
      </c>
      <c r="I1441" s="14"/>
      <c r="J1441" s="7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</row>
    <row r="1442" spans="1:26" ht="12.75" customHeight="1" x14ac:dyDescent="0.2">
      <c r="A1442" s="13">
        <v>154</v>
      </c>
      <c r="B1442" s="5">
        <v>43</v>
      </c>
      <c r="C1442" s="5">
        <f>'RAS-funkcijski'!D47</f>
        <v>0</v>
      </c>
      <c r="D1442" s="5">
        <f>'RAS-funkcijski'!E47</f>
        <v>0</v>
      </c>
      <c r="E1442" s="5">
        <v>0</v>
      </c>
      <c r="F1442" s="5">
        <v>0</v>
      </c>
      <c r="G1442" s="6">
        <f t="shared" si="44"/>
        <v>0</v>
      </c>
      <c r="H1442" s="6">
        <f t="shared" si="45"/>
        <v>0</v>
      </c>
      <c r="I1442" s="14"/>
      <c r="J1442" s="7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</row>
    <row r="1443" spans="1:26" ht="12.75" customHeight="1" x14ac:dyDescent="0.2">
      <c r="A1443" s="13">
        <v>154</v>
      </c>
      <c r="B1443" s="5">
        <v>44</v>
      </c>
      <c r="C1443" s="5">
        <f>'RAS-funkcijski'!D48</f>
        <v>0</v>
      </c>
      <c r="D1443" s="5">
        <f>'RAS-funkcijski'!E48</f>
        <v>0</v>
      </c>
      <c r="E1443" s="5">
        <v>0</v>
      </c>
      <c r="F1443" s="5">
        <v>0</v>
      </c>
      <c r="G1443" s="6">
        <f t="shared" si="44"/>
        <v>0</v>
      </c>
      <c r="H1443" s="6">
        <f t="shared" si="45"/>
        <v>0</v>
      </c>
      <c r="I1443" s="14"/>
      <c r="J1443" s="7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ht="12.75" customHeight="1" x14ac:dyDescent="0.2">
      <c r="A1444" s="13">
        <v>154</v>
      </c>
      <c r="B1444" s="5">
        <v>45</v>
      </c>
      <c r="C1444" s="5">
        <f>'RAS-funkcijski'!D49</f>
        <v>0</v>
      </c>
      <c r="D1444" s="5">
        <f>'RAS-funkcijski'!E49</f>
        <v>0</v>
      </c>
      <c r="E1444" s="5">
        <v>0</v>
      </c>
      <c r="F1444" s="5">
        <v>0</v>
      </c>
      <c r="G1444" s="6">
        <f t="shared" si="44"/>
        <v>0</v>
      </c>
      <c r="H1444" s="6">
        <f t="shared" si="45"/>
        <v>0</v>
      </c>
      <c r="I1444" s="14"/>
      <c r="J1444" s="7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</row>
    <row r="1445" spans="1:26" ht="12.75" customHeight="1" x14ac:dyDescent="0.2">
      <c r="A1445" s="13">
        <v>154</v>
      </c>
      <c r="B1445" s="5">
        <v>46</v>
      </c>
      <c r="C1445" s="5">
        <f>'RAS-funkcijski'!D50</f>
        <v>0</v>
      </c>
      <c r="D1445" s="5">
        <f>'RAS-funkcijski'!E50</f>
        <v>0</v>
      </c>
      <c r="E1445" s="5">
        <v>0</v>
      </c>
      <c r="F1445" s="5">
        <v>0</v>
      </c>
      <c r="G1445" s="6">
        <f t="shared" si="44"/>
        <v>0</v>
      </c>
      <c r="H1445" s="6">
        <f t="shared" si="45"/>
        <v>0</v>
      </c>
      <c r="I1445" s="14"/>
      <c r="J1445" s="7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</row>
    <row r="1446" spans="1:26" ht="12.75" customHeight="1" x14ac:dyDescent="0.2">
      <c r="A1446" s="13">
        <v>154</v>
      </c>
      <c r="B1446" s="5">
        <v>47</v>
      </c>
      <c r="C1446" s="5">
        <f>'RAS-funkcijski'!D51</f>
        <v>0</v>
      </c>
      <c r="D1446" s="5">
        <f>'RAS-funkcijski'!E51</f>
        <v>0</v>
      </c>
      <c r="E1446" s="5">
        <v>0</v>
      </c>
      <c r="F1446" s="5">
        <v>0</v>
      </c>
      <c r="G1446" s="6">
        <f t="shared" si="44"/>
        <v>0</v>
      </c>
      <c r="H1446" s="6">
        <f t="shared" si="45"/>
        <v>0</v>
      </c>
      <c r="I1446" s="14"/>
      <c r="J1446" s="7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ht="12.75" customHeight="1" x14ac:dyDescent="0.2">
      <c r="A1447" s="13">
        <v>154</v>
      </c>
      <c r="B1447" s="5">
        <v>48</v>
      </c>
      <c r="C1447" s="5">
        <f>'RAS-funkcijski'!D52</f>
        <v>0</v>
      </c>
      <c r="D1447" s="5">
        <f>'RAS-funkcijski'!E52</f>
        <v>0</v>
      </c>
      <c r="E1447" s="5">
        <v>0</v>
      </c>
      <c r="F1447" s="5">
        <v>0</v>
      </c>
      <c r="G1447" s="6">
        <f t="shared" si="44"/>
        <v>0</v>
      </c>
      <c r="H1447" s="6">
        <f t="shared" si="45"/>
        <v>0</v>
      </c>
      <c r="I1447" s="14"/>
      <c r="J1447" s="7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</row>
    <row r="1448" spans="1:26" ht="12.75" customHeight="1" x14ac:dyDescent="0.2">
      <c r="A1448" s="13">
        <v>154</v>
      </c>
      <c r="B1448" s="5">
        <v>49</v>
      </c>
      <c r="C1448" s="5">
        <f>'RAS-funkcijski'!D53</f>
        <v>0</v>
      </c>
      <c r="D1448" s="5">
        <f>'RAS-funkcijski'!E53</f>
        <v>0</v>
      </c>
      <c r="E1448" s="5">
        <v>0</v>
      </c>
      <c r="F1448" s="5">
        <v>0</v>
      </c>
      <c r="G1448" s="6">
        <f t="shared" si="44"/>
        <v>0</v>
      </c>
      <c r="H1448" s="6">
        <f t="shared" si="45"/>
        <v>0</v>
      </c>
      <c r="I1448" s="14"/>
      <c r="J1448" s="7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</row>
    <row r="1449" spans="1:26" ht="12.75" customHeight="1" x14ac:dyDescent="0.2">
      <c r="A1449" s="13">
        <v>154</v>
      </c>
      <c r="B1449" s="5">
        <v>50</v>
      </c>
      <c r="C1449" s="5">
        <f>'RAS-funkcijski'!D54</f>
        <v>0</v>
      </c>
      <c r="D1449" s="5">
        <f>'RAS-funkcijski'!E54</f>
        <v>0</v>
      </c>
      <c r="E1449" s="5">
        <v>0</v>
      </c>
      <c r="F1449" s="5">
        <v>0</v>
      </c>
      <c r="G1449" s="6">
        <f t="shared" si="44"/>
        <v>0</v>
      </c>
      <c r="H1449" s="6">
        <f t="shared" si="45"/>
        <v>0</v>
      </c>
      <c r="I1449" s="14"/>
      <c r="J1449" s="7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ht="12.75" customHeight="1" x14ac:dyDescent="0.2">
      <c r="A1450" s="13">
        <v>154</v>
      </c>
      <c r="B1450" s="5">
        <v>51</v>
      </c>
      <c r="C1450" s="5">
        <f>'RAS-funkcijski'!D55</f>
        <v>0</v>
      </c>
      <c r="D1450" s="5">
        <f>'RAS-funkcijski'!E55</f>
        <v>0</v>
      </c>
      <c r="E1450" s="5">
        <v>0</v>
      </c>
      <c r="F1450" s="5">
        <v>0</v>
      </c>
      <c r="G1450" s="6">
        <f t="shared" si="44"/>
        <v>0</v>
      </c>
      <c r="H1450" s="6">
        <f t="shared" si="45"/>
        <v>0</v>
      </c>
      <c r="I1450" s="14"/>
      <c r="J1450" s="7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</row>
    <row r="1451" spans="1:26" ht="12.75" customHeight="1" x14ac:dyDescent="0.2">
      <c r="A1451" s="13">
        <v>154</v>
      </c>
      <c r="B1451" s="5">
        <v>52</v>
      </c>
      <c r="C1451" s="5">
        <f>'RAS-funkcijski'!D56</f>
        <v>0</v>
      </c>
      <c r="D1451" s="5">
        <f>'RAS-funkcijski'!E56</f>
        <v>0</v>
      </c>
      <c r="E1451" s="5">
        <v>0</v>
      </c>
      <c r="F1451" s="5">
        <v>0</v>
      </c>
      <c r="G1451" s="6">
        <f t="shared" si="44"/>
        <v>0</v>
      </c>
      <c r="H1451" s="6">
        <f t="shared" si="45"/>
        <v>0</v>
      </c>
      <c r="I1451" s="14"/>
      <c r="J1451" s="7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</row>
    <row r="1452" spans="1:26" ht="12.75" customHeight="1" x14ac:dyDescent="0.2">
      <c r="A1452" s="13">
        <v>154</v>
      </c>
      <c r="B1452" s="5">
        <v>53</v>
      </c>
      <c r="C1452" s="5">
        <f>'RAS-funkcijski'!D57</f>
        <v>0</v>
      </c>
      <c r="D1452" s="5">
        <f>'RAS-funkcijski'!E57</f>
        <v>0</v>
      </c>
      <c r="E1452" s="5">
        <v>0</v>
      </c>
      <c r="F1452" s="5">
        <v>0</v>
      </c>
      <c r="G1452" s="6">
        <f t="shared" si="44"/>
        <v>0</v>
      </c>
      <c r="H1452" s="6">
        <f t="shared" si="45"/>
        <v>0</v>
      </c>
      <c r="I1452" s="14"/>
      <c r="J1452" s="7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ht="12.75" customHeight="1" x14ac:dyDescent="0.2">
      <c r="A1453" s="13">
        <v>154</v>
      </c>
      <c r="B1453" s="5">
        <v>54</v>
      </c>
      <c r="C1453" s="5">
        <f>'RAS-funkcijski'!D58</f>
        <v>0</v>
      </c>
      <c r="D1453" s="5">
        <f>'RAS-funkcijski'!E58</f>
        <v>0</v>
      </c>
      <c r="E1453" s="5">
        <v>0</v>
      </c>
      <c r="F1453" s="5">
        <v>0</v>
      </c>
      <c r="G1453" s="6">
        <f t="shared" si="44"/>
        <v>0</v>
      </c>
      <c r="H1453" s="6">
        <f t="shared" si="45"/>
        <v>0</v>
      </c>
      <c r="I1453" s="14"/>
      <c r="J1453" s="7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</row>
    <row r="1454" spans="1:26" ht="12.75" customHeight="1" x14ac:dyDescent="0.2">
      <c r="A1454" s="13">
        <v>154</v>
      </c>
      <c r="B1454" s="5">
        <v>55</v>
      </c>
      <c r="C1454" s="5">
        <f>'RAS-funkcijski'!D59</f>
        <v>0</v>
      </c>
      <c r="D1454" s="5">
        <f>'RAS-funkcijski'!E59</f>
        <v>0</v>
      </c>
      <c r="E1454" s="5">
        <v>0</v>
      </c>
      <c r="F1454" s="5">
        <v>0</v>
      </c>
      <c r="G1454" s="6">
        <f t="shared" si="44"/>
        <v>0</v>
      </c>
      <c r="H1454" s="6">
        <f t="shared" si="45"/>
        <v>0</v>
      </c>
      <c r="I1454" s="14"/>
      <c r="J1454" s="7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</row>
    <row r="1455" spans="1:26" ht="12.75" customHeight="1" x14ac:dyDescent="0.2">
      <c r="A1455" s="13">
        <v>154</v>
      </c>
      <c r="B1455" s="5">
        <v>56</v>
      </c>
      <c r="C1455" s="5">
        <f>'RAS-funkcijski'!D60</f>
        <v>0</v>
      </c>
      <c r="D1455" s="5">
        <f>'RAS-funkcijski'!E60</f>
        <v>0</v>
      </c>
      <c r="E1455" s="5">
        <v>0</v>
      </c>
      <c r="F1455" s="5">
        <v>0</v>
      </c>
      <c r="G1455" s="6">
        <f t="shared" si="44"/>
        <v>0</v>
      </c>
      <c r="H1455" s="6">
        <f t="shared" si="45"/>
        <v>0</v>
      </c>
      <c r="I1455" s="14"/>
      <c r="J1455" s="7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</row>
    <row r="1456" spans="1:26" ht="12.75" customHeight="1" x14ac:dyDescent="0.2">
      <c r="A1456" s="13">
        <v>154</v>
      </c>
      <c r="B1456" s="5">
        <v>57</v>
      </c>
      <c r="C1456" s="5">
        <f>'RAS-funkcijski'!D61</f>
        <v>0</v>
      </c>
      <c r="D1456" s="5">
        <f>'RAS-funkcijski'!E61</f>
        <v>0</v>
      </c>
      <c r="E1456" s="5">
        <v>0</v>
      </c>
      <c r="F1456" s="5">
        <v>0</v>
      </c>
      <c r="G1456" s="6">
        <f t="shared" si="44"/>
        <v>0</v>
      </c>
      <c r="H1456" s="6">
        <f t="shared" si="45"/>
        <v>0</v>
      </c>
      <c r="I1456" s="14"/>
      <c r="J1456" s="7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</row>
    <row r="1457" spans="1:26" ht="12.75" customHeight="1" x14ac:dyDescent="0.2">
      <c r="A1457" s="13">
        <v>154</v>
      </c>
      <c r="B1457" s="5">
        <v>58</v>
      </c>
      <c r="C1457" s="5">
        <f>'RAS-funkcijski'!D62</f>
        <v>0</v>
      </c>
      <c r="D1457" s="5">
        <f>'RAS-funkcijski'!E62</f>
        <v>0</v>
      </c>
      <c r="E1457" s="5">
        <v>0</v>
      </c>
      <c r="F1457" s="5">
        <v>0</v>
      </c>
      <c r="G1457" s="6">
        <f t="shared" si="44"/>
        <v>0</v>
      </c>
      <c r="H1457" s="6">
        <f t="shared" si="45"/>
        <v>0</v>
      </c>
      <c r="I1457" s="14"/>
      <c r="J1457" s="7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</row>
    <row r="1458" spans="1:26" ht="12.75" customHeight="1" x14ac:dyDescent="0.2">
      <c r="A1458" s="13">
        <v>154</v>
      </c>
      <c r="B1458" s="5">
        <v>59</v>
      </c>
      <c r="C1458" s="5">
        <f>'RAS-funkcijski'!D63</f>
        <v>0</v>
      </c>
      <c r="D1458" s="5">
        <f>'RAS-funkcijski'!E63</f>
        <v>0</v>
      </c>
      <c r="E1458" s="5">
        <v>0</v>
      </c>
      <c r="F1458" s="5">
        <v>0</v>
      </c>
      <c r="G1458" s="6">
        <f t="shared" si="44"/>
        <v>0</v>
      </c>
      <c r="H1458" s="6">
        <f t="shared" si="45"/>
        <v>0</v>
      </c>
      <c r="I1458" s="14"/>
      <c r="J1458" s="7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</row>
    <row r="1459" spans="1:26" ht="12.75" customHeight="1" x14ac:dyDescent="0.2">
      <c r="A1459" s="13">
        <v>154</v>
      </c>
      <c r="B1459" s="5">
        <v>60</v>
      </c>
      <c r="C1459" s="5">
        <f>'RAS-funkcijski'!D64</f>
        <v>0</v>
      </c>
      <c r="D1459" s="5">
        <f>'RAS-funkcijski'!E64</f>
        <v>0</v>
      </c>
      <c r="E1459" s="5">
        <v>0</v>
      </c>
      <c r="F1459" s="5">
        <v>0</v>
      </c>
      <c r="G1459" s="6">
        <f t="shared" ref="G1459:G1522" si="46">B1459/1000*C1459+B1459/500*D1459</f>
        <v>0</v>
      </c>
      <c r="H1459" s="6">
        <f t="shared" si="45"/>
        <v>0</v>
      </c>
      <c r="I1459" s="14"/>
      <c r="J1459" s="7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</row>
    <row r="1460" spans="1:26" ht="12.75" customHeight="1" x14ac:dyDescent="0.2">
      <c r="A1460" s="13">
        <v>154</v>
      </c>
      <c r="B1460" s="5">
        <v>61</v>
      </c>
      <c r="C1460" s="5">
        <f>'RAS-funkcijski'!D65</f>
        <v>0</v>
      </c>
      <c r="D1460" s="5">
        <f>'RAS-funkcijski'!E65</f>
        <v>0</v>
      </c>
      <c r="E1460" s="5">
        <v>0</v>
      </c>
      <c r="F1460" s="5">
        <v>0</v>
      </c>
      <c r="G1460" s="6">
        <f t="shared" si="46"/>
        <v>0</v>
      </c>
      <c r="H1460" s="6">
        <f t="shared" si="45"/>
        <v>0</v>
      </c>
      <c r="I1460" s="14"/>
      <c r="J1460" s="7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</row>
    <row r="1461" spans="1:26" ht="12.75" customHeight="1" x14ac:dyDescent="0.2">
      <c r="A1461" s="13">
        <v>154</v>
      </c>
      <c r="B1461" s="5">
        <v>62</v>
      </c>
      <c r="C1461" s="5">
        <f>'RAS-funkcijski'!D66</f>
        <v>0</v>
      </c>
      <c r="D1461" s="5">
        <f>'RAS-funkcijski'!E66</f>
        <v>0</v>
      </c>
      <c r="E1461" s="5">
        <v>0</v>
      </c>
      <c r="F1461" s="5">
        <v>0</v>
      </c>
      <c r="G1461" s="6">
        <f t="shared" si="46"/>
        <v>0</v>
      </c>
      <c r="H1461" s="6">
        <f t="shared" si="45"/>
        <v>0</v>
      </c>
      <c r="I1461" s="14"/>
      <c r="J1461" s="7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</row>
    <row r="1462" spans="1:26" ht="12.75" customHeight="1" x14ac:dyDescent="0.2">
      <c r="A1462" s="13">
        <v>154</v>
      </c>
      <c r="B1462" s="5">
        <v>63</v>
      </c>
      <c r="C1462" s="5">
        <f>'RAS-funkcijski'!D67</f>
        <v>0</v>
      </c>
      <c r="D1462" s="5">
        <f>'RAS-funkcijski'!E67</f>
        <v>0</v>
      </c>
      <c r="E1462" s="5">
        <v>0</v>
      </c>
      <c r="F1462" s="5">
        <v>0</v>
      </c>
      <c r="G1462" s="6">
        <f t="shared" si="46"/>
        <v>0</v>
      </c>
      <c r="H1462" s="6">
        <f t="shared" si="45"/>
        <v>0</v>
      </c>
      <c r="I1462" s="14"/>
      <c r="J1462" s="7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</row>
    <row r="1463" spans="1:26" ht="12.75" customHeight="1" x14ac:dyDescent="0.2">
      <c r="A1463" s="13">
        <v>154</v>
      </c>
      <c r="B1463" s="5">
        <v>64</v>
      </c>
      <c r="C1463" s="5">
        <f>'RAS-funkcijski'!D68</f>
        <v>0</v>
      </c>
      <c r="D1463" s="5">
        <f>'RAS-funkcijski'!E68</f>
        <v>0</v>
      </c>
      <c r="E1463" s="5">
        <v>0</v>
      </c>
      <c r="F1463" s="5">
        <v>0</v>
      </c>
      <c r="G1463" s="6">
        <f t="shared" si="46"/>
        <v>0</v>
      </c>
      <c r="H1463" s="6">
        <f t="shared" si="45"/>
        <v>0</v>
      </c>
      <c r="I1463" s="14"/>
      <c r="J1463" s="7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</row>
    <row r="1464" spans="1:26" ht="12.75" customHeight="1" x14ac:dyDescent="0.2">
      <c r="A1464" s="13">
        <v>154</v>
      </c>
      <c r="B1464" s="5">
        <v>65</v>
      </c>
      <c r="C1464" s="5">
        <f>'RAS-funkcijski'!D69</f>
        <v>0</v>
      </c>
      <c r="D1464" s="5">
        <f>'RAS-funkcijski'!E69</f>
        <v>0</v>
      </c>
      <c r="E1464" s="5">
        <v>0</v>
      </c>
      <c r="F1464" s="5">
        <v>0</v>
      </c>
      <c r="G1464" s="6">
        <f t="shared" si="46"/>
        <v>0</v>
      </c>
      <c r="H1464" s="6">
        <f t="shared" si="45"/>
        <v>0</v>
      </c>
      <c r="I1464" s="14"/>
      <c r="J1464" s="7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</row>
    <row r="1465" spans="1:26" ht="12.75" customHeight="1" x14ac:dyDescent="0.2">
      <c r="A1465" s="13">
        <v>154</v>
      </c>
      <c r="B1465" s="5">
        <v>66</v>
      </c>
      <c r="C1465" s="5">
        <f>'RAS-funkcijski'!D70</f>
        <v>0</v>
      </c>
      <c r="D1465" s="5">
        <f>'RAS-funkcijski'!E70</f>
        <v>0</v>
      </c>
      <c r="E1465" s="5">
        <v>0</v>
      </c>
      <c r="F1465" s="5">
        <v>0</v>
      </c>
      <c r="G1465" s="6">
        <f t="shared" si="46"/>
        <v>0</v>
      </c>
      <c r="H1465" s="6">
        <f t="shared" si="45"/>
        <v>0</v>
      </c>
      <c r="I1465" s="14"/>
      <c r="J1465" s="7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</row>
    <row r="1466" spans="1:26" ht="12.75" customHeight="1" x14ac:dyDescent="0.2">
      <c r="A1466" s="13">
        <v>154</v>
      </c>
      <c r="B1466" s="5">
        <v>67</v>
      </c>
      <c r="C1466" s="5">
        <f>'RAS-funkcijski'!D71</f>
        <v>0</v>
      </c>
      <c r="D1466" s="5">
        <f>'RAS-funkcijski'!E71</f>
        <v>0</v>
      </c>
      <c r="E1466" s="5">
        <v>0</v>
      </c>
      <c r="F1466" s="5">
        <v>0</v>
      </c>
      <c r="G1466" s="6">
        <f t="shared" si="46"/>
        <v>0</v>
      </c>
      <c r="H1466" s="6">
        <f t="shared" si="45"/>
        <v>0</v>
      </c>
      <c r="I1466" s="14"/>
      <c r="J1466" s="7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</row>
    <row r="1467" spans="1:26" ht="12.75" customHeight="1" x14ac:dyDescent="0.2">
      <c r="A1467" s="13">
        <v>154</v>
      </c>
      <c r="B1467" s="5">
        <v>68</v>
      </c>
      <c r="C1467" s="5">
        <f>'RAS-funkcijski'!D72</f>
        <v>0</v>
      </c>
      <c r="D1467" s="5">
        <f>'RAS-funkcijski'!E72</f>
        <v>0</v>
      </c>
      <c r="E1467" s="5">
        <v>0</v>
      </c>
      <c r="F1467" s="5">
        <v>0</v>
      </c>
      <c r="G1467" s="6">
        <f t="shared" si="46"/>
        <v>0</v>
      </c>
      <c r="H1467" s="6">
        <f t="shared" si="45"/>
        <v>0</v>
      </c>
      <c r="I1467" s="14"/>
      <c r="J1467" s="7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</row>
    <row r="1468" spans="1:26" ht="12.75" customHeight="1" x14ac:dyDescent="0.2">
      <c r="A1468" s="13">
        <v>154</v>
      </c>
      <c r="B1468" s="5">
        <v>69</v>
      </c>
      <c r="C1468" s="5">
        <f>'RAS-funkcijski'!D73</f>
        <v>0</v>
      </c>
      <c r="D1468" s="5">
        <f>'RAS-funkcijski'!E73</f>
        <v>0</v>
      </c>
      <c r="E1468" s="5">
        <v>0</v>
      </c>
      <c r="F1468" s="5">
        <v>0</v>
      </c>
      <c r="G1468" s="6">
        <f t="shared" si="46"/>
        <v>0</v>
      </c>
      <c r="H1468" s="6">
        <f t="shared" si="45"/>
        <v>0</v>
      </c>
      <c r="I1468" s="14"/>
      <c r="J1468" s="7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  <c r="Z1468" s="8"/>
    </row>
    <row r="1469" spans="1:26" ht="12.75" customHeight="1" x14ac:dyDescent="0.2">
      <c r="A1469" s="13">
        <v>154</v>
      </c>
      <c r="B1469" s="5">
        <v>70</v>
      </c>
      <c r="C1469" s="5">
        <f>'RAS-funkcijski'!D74</f>
        <v>0</v>
      </c>
      <c r="D1469" s="5">
        <f>'RAS-funkcijski'!E74</f>
        <v>0</v>
      </c>
      <c r="E1469" s="5">
        <v>0</v>
      </c>
      <c r="F1469" s="5">
        <v>0</v>
      </c>
      <c r="G1469" s="6">
        <f t="shared" si="46"/>
        <v>0</v>
      </c>
      <c r="H1469" s="6">
        <f t="shared" si="45"/>
        <v>0</v>
      </c>
      <c r="I1469" s="14"/>
      <c r="J1469" s="7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</row>
    <row r="1470" spans="1:26" ht="12.75" customHeight="1" x14ac:dyDescent="0.2">
      <c r="A1470" s="13">
        <v>154</v>
      </c>
      <c r="B1470" s="5">
        <v>71</v>
      </c>
      <c r="C1470" s="5">
        <f>'RAS-funkcijski'!D75</f>
        <v>0</v>
      </c>
      <c r="D1470" s="5">
        <f>'RAS-funkcijski'!E75</f>
        <v>0</v>
      </c>
      <c r="E1470" s="5">
        <v>0</v>
      </c>
      <c r="F1470" s="5">
        <v>0</v>
      </c>
      <c r="G1470" s="6">
        <f t="shared" si="46"/>
        <v>0</v>
      </c>
      <c r="H1470" s="6">
        <f t="shared" si="45"/>
        <v>0</v>
      </c>
      <c r="I1470" s="14"/>
      <c r="J1470" s="7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</row>
    <row r="1471" spans="1:26" ht="12.75" customHeight="1" x14ac:dyDescent="0.2">
      <c r="A1471" s="13">
        <v>154</v>
      </c>
      <c r="B1471" s="5">
        <v>72</v>
      </c>
      <c r="C1471" s="5">
        <f>'RAS-funkcijski'!D76</f>
        <v>0</v>
      </c>
      <c r="D1471" s="5">
        <f>'RAS-funkcijski'!E76</f>
        <v>0</v>
      </c>
      <c r="E1471" s="5">
        <v>0</v>
      </c>
      <c r="F1471" s="5">
        <v>0</v>
      </c>
      <c r="G1471" s="6">
        <f t="shared" si="46"/>
        <v>0</v>
      </c>
      <c r="H1471" s="6">
        <f t="shared" si="45"/>
        <v>0</v>
      </c>
      <c r="I1471" s="14"/>
      <c r="J1471" s="7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</row>
    <row r="1472" spans="1:26" ht="12.75" customHeight="1" x14ac:dyDescent="0.2">
      <c r="A1472" s="13">
        <v>154</v>
      </c>
      <c r="B1472" s="5">
        <v>73</v>
      </c>
      <c r="C1472" s="5">
        <f>'RAS-funkcijski'!D77</f>
        <v>0</v>
      </c>
      <c r="D1472" s="5">
        <f>'RAS-funkcijski'!E77</f>
        <v>0</v>
      </c>
      <c r="E1472" s="5">
        <v>0</v>
      </c>
      <c r="F1472" s="5">
        <v>0</v>
      </c>
      <c r="G1472" s="6">
        <f t="shared" si="46"/>
        <v>0</v>
      </c>
      <c r="H1472" s="6">
        <f t="shared" si="45"/>
        <v>0</v>
      </c>
      <c r="I1472" s="14"/>
      <c r="J1472" s="7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8"/>
    </row>
    <row r="1473" spans="1:26" ht="12.75" customHeight="1" x14ac:dyDescent="0.2">
      <c r="A1473" s="13">
        <v>154</v>
      </c>
      <c r="B1473" s="5">
        <v>74</v>
      </c>
      <c r="C1473" s="5">
        <f>'RAS-funkcijski'!D78</f>
        <v>0</v>
      </c>
      <c r="D1473" s="5">
        <f>'RAS-funkcijski'!E78</f>
        <v>0</v>
      </c>
      <c r="E1473" s="5">
        <v>0</v>
      </c>
      <c r="F1473" s="5">
        <v>0</v>
      </c>
      <c r="G1473" s="6">
        <f t="shared" si="46"/>
        <v>0</v>
      </c>
      <c r="H1473" s="6">
        <f t="shared" si="45"/>
        <v>0</v>
      </c>
      <c r="I1473" s="14"/>
      <c r="J1473" s="7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/>
    </row>
    <row r="1474" spans="1:26" ht="12.75" customHeight="1" x14ac:dyDescent="0.2">
      <c r="A1474" s="13">
        <v>154</v>
      </c>
      <c r="B1474" s="5">
        <v>75</v>
      </c>
      <c r="C1474" s="5">
        <f>'RAS-funkcijski'!D79</f>
        <v>0</v>
      </c>
      <c r="D1474" s="5">
        <f>'RAS-funkcijski'!E79</f>
        <v>0</v>
      </c>
      <c r="E1474" s="5">
        <v>0</v>
      </c>
      <c r="F1474" s="5">
        <v>0</v>
      </c>
      <c r="G1474" s="6">
        <f t="shared" si="46"/>
        <v>0</v>
      </c>
      <c r="H1474" s="6">
        <f t="shared" ref="H1474:H1537" si="47">ABS(C1474-ROUND(C1474,0))+ABS(D1474-ROUND(D1474,0))</f>
        <v>0</v>
      </c>
      <c r="I1474" s="14"/>
      <c r="J1474" s="7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</row>
    <row r="1475" spans="1:26" ht="12.75" customHeight="1" x14ac:dyDescent="0.2">
      <c r="A1475" s="13">
        <v>154</v>
      </c>
      <c r="B1475" s="5">
        <v>76</v>
      </c>
      <c r="C1475" s="5">
        <f>'RAS-funkcijski'!D80</f>
        <v>0</v>
      </c>
      <c r="D1475" s="5">
        <f>'RAS-funkcijski'!E80</f>
        <v>0</v>
      </c>
      <c r="E1475" s="5">
        <v>0</v>
      </c>
      <c r="F1475" s="5">
        <v>0</v>
      </c>
      <c r="G1475" s="6">
        <f t="shared" si="46"/>
        <v>0</v>
      </c>
      <c r="H1475" s="6">
        <f t="shared" si="47"/>
        <v>0</v>
      </c>
      <c r="I1475" s="14"/>
      <c r="J1475" s="7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</row>
    <row r="1476" spans="1:26" ht="12.75" customHeight="1" x14ac:dyDescent="0.2">
      <c r="A1476" s="13">
        <v>154</v>
      </c>
      <c r="B1476" s="5">
        <v>77</v>
      </c>
      <c r="C1476" s="5">
        <f>'RAS-funkcijski'!D81</f>
        <v>0</v>
      </c>
      <c r="D1476" s="5">
        <f>'RAS-funkcijski'!E81</f>
        <v>0</v>
      </c>
      <c r="E1476" s="5">
        <v>0</v>
      </c>
      <c r="F1476" s="5">
        <v>0</v>
      </c>
      <c r="G1476" s="6">
        <f t="shared" si="46"/>
        <v>0</v>
      </c>
      <c r="H1476" s="6">
        <f t="shared" si="47"/>
        <v>0</v>
      </c>
      <c r="I1476" s="14"/>
      <c r="J1476" s="7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  <c r="Z1476" s="8"/>
    </row>
    <row r="1477" spans="1:26" ht="12.75" customHeight="1" x14ac:dyDescent="0.2">
      <c r="A1477" s="13">
        <v>154</v>
      </c>
      <c r="B1477" s="5">
        <v>78</v>
      </c>
      <c r="C1477" s="5">
        <f>'RAS-funkcijski'!D82</f>
        <v>0</v>
      </c>
      <c r="D1477" s="5">
        <f>'RAS-funkcijski'!E82</f>
        <v>0</v>
      </c>
      <c r="E1477" s="5">
        <v>0</v>
      </c>
      <c r="F1477" s="5">
        <v>0</v>
      </c>
      <c r="G1477" s="6">
        <f t="shared" si="46"/>
        <v>0</v>
      </c>
      <c r="H1477" s="6">
        <f t="shared" si="47"/>
        <v>0</v>
      </c>
      <c r="I1477" s="14"/>
      <c r="J1477" s="7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  <c r="Z1477" s="8"/>
    </row>
    <row r="1478" spans="1:26" ht="12.75" customHeight="1" x14ac:dyDescent="0.2">
      <c r="A1478" s="13">
        <v>154</v>
      </c>
      <c r="B1478" s="5">
        <v>79</v>
      </c>
      <c r="C1478" s="5">
        <f>'RAS-funkcijski'!D83</f>
        <v>0</v>
      </c>
      <c r="D1478" s="5">
        <f>'RAS-funkcijski'!E83</f>
        <v>0</v>
      </c>
      <c r="E1478" s="5">
        <v>0</v>
      </c>
      <c r="F1478" s="5">
        <v>0</v>
      </c>
      <c r="G1478" s="6">
        <f t="shared" si="46"/>
        <v>0</v>
      </c>
      <c r="H1478" s="6">
        <f t="shared" si="47"/>
        <v>0</v>
      </c>
      <c r="I1478" s="14"/>
      <c r="J1478" s="7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</row>
    <row r="1479" spans="1:26" ht="12.75" customHeight="1" x14ac:dyDescent="0.2">
      <c r="A1479" s="13">
        <v>154</v>
      </c>
      <c r="B1479" s="5">
        <v>80</v>
      </c>
      <c r="C1479" s="5">
        <f>'RAS-funkcijski'!D84</f>
        <v>0</v>
      </c>
      <c r="D1479" s="5">
        <f>'RAS-funkcijski'!E84</f>
        <v>0</v>
      </c>
      <c r="E1479" s="5">
        <v>0</v>
      </c>
      <c r="F1479" s="5">
        <v>0</v>
      </c>
      <c r="G1479" s="6">
        <f t="shared" si="46"/>
        <v>0</v>
      </c>
      <c r="H1479" s="6">
        <f t="shared" si="47"/>
        <v>0</v>
      </c>
      <c r="I1479" s="14"/>
      <c r="J1479" s="7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</row>
    <row r="1480" spans="1:26" ht="12.75" customHeight="1" x14ac:dyDescent="0.2">
      <c r="A1480" s="13">
        <v>154</v>
      </c>
      <c r="B1480" s="5">
        <v>81</v>
      </c>
      <c r="C1480" s="5">
        <f>'RAS-funkcijski'!D85</f>
        <v>0</v>
      </c>
      <c r="D1480" s="5">
        <f>'RAS-funkcijski'!E85</f>
        <v>0</v>
      </c>
      <c r="E1480" s="5">
        <v>0</v>
      </c>
      <c r="F1480" s="5">
        <v>0</v>
      </c>
      <c r="G1480" s="6">
        <f t="shared" si="46"/>
        <v>0</v>
      </c>
      <c r="H1480" s="6">
        <f t="shared" si="47"/>
        <v>0</v>
      </c>
      <c r="I1480" s="14"/>
      <c r="J1480" s="7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</row>
    <row r="1481" spans="1:26" ht="12.75" customHeight="1" x14ac:dyDescent="0.2">
      <c r="A1481" s="13">
        <v>154</v>
      </c>
      <c r="B1481" s="5">
        <v>82</v>
      </c>
      <c r="C1481" s="5">
        <f>'RAS-funkcijski'!D86</f>
        <v>0</v>
      </c>
      <c r="D1481" s="5">
        <f>'RAS-funkcijski'!E86</f>
        <v>0</v>
      </c>
      <c r="E1481" s="5">
        <v>0</v>
      </c>
      <c r="F1481" s="5">
        <v>0</v>
      </c>
      <c r="G1481" s="6">
        <f t="shared" si="46"/>
        <v>0</v>
      </c>
      <c r="H1481" s="6">
        <f t="shared" si="47"/>
        <v>0</v>
      </c>
      <c r="I1481" s="14"/>
      <c r="J1481" s="7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</row>
    <row r="1482" spans="1:26" ht="12.75" customHeight="1" x14ac:dyDescent="0.2">
      <c r="A1482" s="13">
        <v>154</v>
      </c>
      <c r="B1482" s="5">
        <v>83</v>
      </c>
      <c r="C1482" s="5">
        <f>'RAS-funkcijski'!D87</f>
        <v>0</v>
      </c>
      <c r="D1482" s="5">
        <f>'RAS-funkcijski'!E87</f>
        <v>0</v>
      </c>
      <c r="E1482" s="5">
        <v>0</v>
      </c>
      <c r="F1482" s="5">
        <v>0</v>
      </c>
      <c r="G1482" s="6">
        <f t="shared" si="46"/>
        <v>0</v>
      </c>
      <c r="H1482" s="6">
        <f t="shared" si="47"/>
        <v>0</v>
      </c>
      <c r="I1482" s="14"/>
      <c r="J1482" s="7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</row>
    <row r="1483" spans="1:26" ht="12.75" customHeight="1" x14ac:dyDescent="0.2">
      <c r="A1483" s="13">
        <v>154</v>
      </c>
      <c r="B1483" s="5">
        <v>84</v>
      </c>
      <c r="C1483" s="5">
        <f>'RAS-funkcijski'!D88</f>
        <v>0</v>
      </c>
      <c r="D1483" s="5">
        <f>'RAS-funkcijski'!E88</f>
        <v>0</v>
      </c>
      <c r="E1483" s="5">
        <v>0</v>
      </c>
      <c r="F1483" s="5">
        <v>0</v>
      </c>
      <c r="G1483" s="6">
        <f t="shared" si="46"/>
        <v>0</v>
      </c>
      <c r="H1483" s="6">
        <f t="shared" si="47"/>
        <v>0</v>
      </c>
      <c r="I1483" s="14"/>
      <c r="J1483" s="7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/>
    </row>
    <row r="1484" spans="1:26" ht="12.75" customHeight="1" x14ac:dyDescent="0.2">
      <c r="A1484" s="13">
        <v>154</v>
      </c>
      <c r="B1484" s="5">
        <v>85</v>
      </c>
      <c r="C1484" s="5">
        <f>'RAS-funkcijski'!D89</f>
        <v>0</v>
      </c>
      <c r="D1484" s="5">
        <f>'RAS-funkcijski'!E89</f>
        <v>0</v>
      </c>
      <c r="E1484" s="5">
        <v>0</v>
      </c>
      <c r="F1484" s="5">
        <v>0</v>
      </c>
      <c r="G1484" s="6">
        <f t="shared" si="46"/>
        <v>0</v>
      </c>
      <c r="H1484" s="6">
        <f t="shared" si="47"/>
        <v>0</v>
      </c>
      <c r="I1484" s="14"/>
      <c r="J1484" s="7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</row>
    <row r="1485" spans="1:26" ht="12.75" customHeight="1" x14ac:dyDescent="0.2">
      <c r="A1485" s="13">
        <v>154</v>
      </c>
      <c r="B1485" s="5">
        <v>86</v>
      </c>
      <c r="C1485" s="5">
        <f>'RAS-funkcijski'!D90</f>
        <v>0</v>
      </c>
      <c r="D1485" s="5">
        <f>'RAS-funkcijski'!E90</f>
        <v>0</v>
      </c>
      <c r="E1485" s="5">
        <v>0</v>
      </c>
      <c r="F1485" s="5">
        <v>0</v>
      </c>
      <c r="G1485" s="6">
        <f t="shared" si="46"/>
        <v>0</v>
      </c>
      <c r="H1485" s="6">
        <f t="shared" si="47"/>
        <v>0</v>
      </c>
      <c r="I1485" s="14"/>
      <c r="J1485" s="7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</row>
    <row r="1486" spans="1:26" ht="12.75" customHeight="1" x14ac:dyDescent="0.2">
      <c r="A1486" s="13">
        <v>154</v>
      </c>
      <c r="B1486" s="5">
        <v>87</v>
      </c>
      <c r="C1486" s="5">
        <f>'RAS-funkcijski'!D91</f>
        <v>0</v>
      </c>
      <c r="D1486" s="5">
        <f>'RAS-funkcijski'!E91</f>
        <v>0</v>
      </c>
      <c r="E1486" s="5">
        <v>0</v>
      </c>
      <c r="F1486" s="5">
        <v>0</v>
      </c>
      <c r="G1486" s="6">
        <f t="shared" si="46"/>
        <v>0</v>
      </c>
      <c r="H1486" s="6">
        <f t="shared" si="47"/>
        <v>0</v>
      </c>
      <c r="I1486" s="14"/>
      <c r="J1486" s="7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  <c r="Z1486" s="8"/>
    </row>
    <row r="1487" spans="1:26" ht="12.75" customHeight="1" x14ac:dyDescent="0.2">
      <c r="A1487" s="13">
        <v>154</v>
      </c>
      <c r="B1487" s="5">
        <v>88</v>
      </c>
      <c r="C1487" s="5">
        <f>'RAS-funkcijski'!D92</f>
        <v>0</v>
      </c>
      <c r="D1487" s="5">
        <f>'RAS-funkcijski'!E92</f>
        <v>0</v>
      </c>
      <c r="E1487" s="5">
        <v>0</v>
      </c>
      <c r="F1487" s="5">
        <v>0</v>
      </c>
      <c r="G1487" s="6">
        <f t="shared" si="46"/>
        <v>0</v>
      </c>
      <c r="H1487" s="6">
        <f t="shared" si="47"/>
        <v>0</v>
      </c>
      <c r="I1487" s="14"/>
      <c r="J1487" s="7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/>
    </row>
    <row r="1488" spans="1:26" ht="12.75" customHeight="1" x14ac:dyDescent="0.2">
      <c r="A1488" s="13">
        <v>154</v>
      </c>
      <c r="B1488" s="5">
        <v>89</v>
      </c>
      <c r="C1488" s="5">
        <f>'RAS-funkcijski'!D93</f>
        <v>0</v>
      </c>
      <c r="D1488" s="5">
        <f>'RAS-funkcijski'!E93</f>
        <v>0</v>
      </c>
      <c r="E1488" s="5">
        <v>0</v>
      </c>
      <c r="F1488" s="5">
        <v>0</v>
      </c>
      <c r="G1488" s="6">
        <f t="shared" si="46"/>
        <v>0</v>
      </c>
      <c r="H1488" s="6">
        <f t="shared" si="47"/>
        <v>0</v>
      </c>
      <c r="I1488" s="14"/>
      <c r="J1488" s="7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  <c r="Z1488" s="8"/>
    </row>
    <row r="1489" spans="1:26" ht="12.75" customHeight="1" x14ac:dyDescent="0.2">
      <c r="A1489" s="13">
        <v>154</v>
      </c>
      <c r="B1489" s="5">
        <v>90</v>
      </c>
      <c r="C1489" s="5">
        <f>'RAS-funkcijski'!D94</f>
        <v>0</v>
      </c>
      <c r="D1489" s="5">
        <f>'RAS-funkcijski'!E94</f>
        <v>0</v>
      </c>
      <c r="E1489" s="5">
        <v>0</v>
      </c>
      <c r="F1489" s="5">
        <v>0</v>
      </c>
      <c r="G1489" s="6">
        <f t="shared" si="46"/>
        <v>0</v>
      </c>
      <c r="H1489" s="6">
        <f t="shared" si="47"/>
        <v>0</v>
      </c>
      <c r="I1489" s="14"/>
      <c r="J1489" s="7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</row>
    <row r="1490" spans="1:26" ht="12.75" customHeight="1" x14ac:dyDescent="0.2">
      <c r="A1490" s="13">
        <v>154</v>
      </c>
      <c r="B1490" s="5">
        <v>91</v>
      </c>
      <c r="C1490" s="5">
        <f>'RAS-funkcijski'!D95</f>
        <v>0</v>
      </c>
      <c r="D1490" s="5">
        <f>'RAS-funkcijski'!E95</f>
        <v>0</v>
      </c>
      <c r="E1490" s="5">
        <v>0</v>
      </c>
      <c r="F1490" s="5">
        <v>0</v>
      </c>
      <c r="G1490" s="6">
        <f t="shared" si="46"/>
        <v>0</v>
      </c>
      <c r="H1490" s="6">
        <f t="shared" si="47"/>
        <v>0</v>
      </c>
      <c r="I1490" s="14"/>
      <c r="J1490" s="7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/>
    </row>
    <row r="1491" spans="1:26" ht="12.75" customHeight="1" x14ac:dyDescent="0.2">
      <c r="A1491" s="13">
        <v>154</v>
      </c>
      <c r="B1491" s="5">
        <v>92</v>
      </c>
      <c r="C1491" s="5">
        <f>'RAS-funkcijski'!D96</f>
        <v>0</v>
      </c>
      <c r="D1491" s="5">
        <f>'RAS-funkcijski'!E96</f>
        <v>0</v>
      </c>
      <c r="E1491" s="5">
        <v>0</v>
      </c>
      <c r="F1491" s="5">
        <v>0</v>
      </c>
      <c r="G1491" s="6">
        <f t="shared" si="46"/>
        <v>0</v>
      </c>
      <c r="H1491" s="6">
        <f t="shared" si="47"/>
        <v>0</v>
      </c>
      <c r="I1491" s="14"/>
      <c r="J1491" s="7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  <c r="Z1491" s="8"/>
    </row>
    <row r="1492" spans="1:26" ht="12.75" customHeight="1" x14ac:dyDescent="0.2">
      <c r="A1492" s="13">
        <v>154</v>
      </c>
      <c r="B1492" s="5">
        <v>93</v>
      </c>
      <c r="C1492" s="5">
        <f>'RAS-funkcijski'!D97</f>
        <v>0</v>
      </c>
      <c r="D1492" s="5">
        <f>'RAS-funkcijski'!E97</f>
        <v>0</v>
      </c>
      <c r="E1492" s="5">
        <v>0</v>
      </c>
      <c r="F1492" s="5">
        <v>0</v>
      </c>
      <c r="G1492" s="6">
        <f t="shared" si="46"/>
        <v>0</v>
      </c>
      <c r="H1492" s="6">
        <f t="shared" si="47"/>
        <v>0</v>
      </c>
      <c r="I1492" s="14"/>
      <c r="J1492" s="7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</row>
    <row r="1493" spans="1:26" ht="12.75" customHeight="1" x14ac:dyDescent="0.2">
      <c r="A1493" s="13">
        <v>154</v>
      </c>
      <c r="B1493" s="5">
        <v>94</v>
      </c>
      <c r="C1493" s="5">
        <f>'RAS-funkcijski'!D98</f>
        <v>0</v>
      </c>
      <c r="D1493" s="5">
        <f>'RAS-funkcijski'!E98</f>
        <v>0</v>
      </c>
      <c r="E1493" s="5">
        <v>0</v>
      </c>
      <c r="F1493" s="5">
        <v>0</v>
      </c>
      <c r="G1493" s="6">
        <f t="shared" si="46"/>
        <v>0</v>
      </c>
      <c r="H1493" s="6">
        <f t="shared" si="47"/>
        <v>0</v>
      </c>
      <c r="I1493" s="14"/>
      <c r="J1493" s="7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/>
    </row>
    <row r="1494" spans="1:26" ht="12.75" customHeight="1" x14ac:dyDescent="0.2">
      <c r="A1494" s="13">
        <v>154</v>
      </c>
      <c r="B1494" s="5">
        <v>95</v>
      </c>
      <c r="C1494" s="5">
        <f>'RAS-funkcijski'!D99</f>
        <v>0</v>
      </c>
      <c r="D1494" s="5">
        <f>'RAS-funkcijski'!E99</f>
        <v>0</v>
      </c>
      <c r="E1494" s="5">
        <v>0</v>
      </c>
      <c r="F1494" s="5">
        <v>0</v>
      </c>
      <c r="G1494" s="6">
        <f t="shared" si="46"/>
        <v>0</v>
      </c>
      <c r="H1494" s="6">
        <f t="shared" si="47"/>
        <v>0</v>
      </c>
      <c r="I1494" s="14"/>
      <c r="J1494" s="7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</row>
    <row r="1495" spans="1:26" ht="12.75" customHeight="1" x14ac:dyDescent="0.2">
      <c r="A1495" s="13">
        <v>154</v>
      </c>
      <c r="B1495" s="5">
        <v>96</v>
      </c>
      <c r="C1495" s="5">
        <f>'RAS-funkcijski'!D100</f>
        <v>0</v>
      </c>
      <c r="D1495" s="5">
        <f>'RAS-funkcijski'!E100</f>
        <v>0</v>
      </c>
      <c r="E1495" s="5">
        <v>0</v>
      </c>
      <c r="F1495" s="5">
        <v>0</v>
      </c>
      <c r="G1495" s="6">
        <f t="shared" si="46"/>
        <v>0</v>
      </c>
      <c r="H1495" s="6">
        <f t="shared" si="47"/>
        <v>0</v>
      </c>
      <c r="I1495" s="14"/>
      <c r="J1495" s="7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</row>
    <row r="1496" spans="1:26" ht="12.75" customHeight="1" x14ac:dyDescent="0.2">
      <c r="A1496" s="13">
        <v>154</v>
      </c>
      <c r="B1496" s="5">
        <v>97</v>
      </c>
      <c r="C1496" s="5">
        <f>'RAS-funkcijski'!D101</f>
        <v>0</v>
      </c>
      <c r="D1496" s="5">
        <f>'RAS-funkcijski'!E101</f>
        <v>0</v>
      </c>
      <c r="E1496" s="5">
        <v>0</v>
      </c>
      <c r="F1496" s="5">
        <v>0</v>
      </c>
      <c r="G1496" s="6">
        <f t="shared" si="46"/>
        <v>0</v>
      </c>
      <c r="H1496" s="6">
        <f t="shared" si="47"/>
        <v>0</v>
      </c>
      <c r="I1496" s="14"/>
      <c r="J1496" s="7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  <c r="Z1496" s="8"/>
    </row>
    <row r="1497" spans="1:26" ht="12.75" customHeight="1" x14ac:dyDescent="0.2">
      <c r="A1497" s="13">
        <v>154</v>
      </c>
      <c r="B1497" s="5">
        <v>98</v>
      </c>
      <c r="C1497" s="5">
        <f>'RAS-funkcijski'!D102</f>
        <v>0</v>
      </c>
      <c r="D1497" s="5">
        <f>'RAS-funkcijski'!E102</f>
        <v>0</v>
      </c>
      <c r="E1497" s="5">
        <v>0</v>
      </c>
      <c r="F1497" s="5">
        <v>0</v>
      </c>
      <c r="G1497" s="6">
        <f t="shared" si="46"/>
        <v>0</v>
      </c>
      <c r="H1497" s="6">
        <f t="shared" si="47"/>
        <v>0</v>
      </c>
      <c r="I1497" s="14"/>
      <c r="J1497" s="7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</row>
    <row r="1498" spans="1:26" ht="12.75" customHeight="1" x14ac:dyDescent="0.2">
      <c r="A1498" s="13">
        <v>154</v>
      </c>
      <c r="B1498" s="5">
        <v>99</v>
      </c>
      <c r="C1498" s="5">
        <f>'RAS-funkcijski'!D103</f>
        <v>0</v>
      </c>
      <c r="D1498" s="5">
        <f>'RAS-funkcijski'!E103</f>
        <v>0</v>
      </c>
      <c r="E1498" s="5">
        <v>0</v>
      </c>
      <c r="F1498" s="5">
        <v>0</v>
      </c>
      <c r="G1498" s="6">
        <f t="shared" si="46"/>
        <v>0</v>
      </c>
      <c r="H1498" s="6">
        <f t="shared" si="47"/>
        <v>0</v>
      </c>
      <c r="I1498" s="14"/>
      <c r="J1498" s="7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</row>
    <row r="1499" spans="1:26" ht="12.75" customHeight="1" x14ac:dyDescent="0.2">
      <c r="A1499" s="13">
        <v>154</v>
      </c>
      <c r="B1499" s="5">
        <v>100</v>
      </c>
      <c r="C1499" s="5">
        <f>'RAS-funkcijski'!D104</f>
        <v>0</v>
      </c>
      <c r="D1499" s="5">
        <f>'RAS-funkcijski'!E104</f>
        <v>0</v>
      </c>
      <c r="E1499" s="5">
        <v>0</v>
      </c>
      <c r="F1499" s="5">
        <v>0</v>
      </c>
      <c r="G1499" s="6">
        <f t="shared" si="46"/>
        <v>0</v>
      </c>
      <c r="H1499" s="6">
        <f t="shared" si="47"/>
        <v>0</v>
      </c>
      <c r="I1499" s="14"/>
      <c r="J1499" s="7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/>
    </row>
    <row r="1500" spans="1:26" ht="12.75" customHeight="1" x14ac:dyDescent="0.2">
      <c r="A1500" s="13">
        <v>154</v>
      </c>
      <c r="B1500" s="5">
        <v>101</v>
      </c>
      <c r="C1500" s="5">
        <f>'RAS-funkcijski'!D105</f>
        <v>0</v>
      </c>
      <c r="D1500" s="5">
        <f>'RAS-funkcijski'!E105</f>
        <v>0</v>
      </c>
      <c r="E1500" s="5">
        <v>0</v>
      </c>
      <c r="F1500" s="5">
        <v>0</v>
      </c>
      <c r="G1500" s="6">
        <f t="shared" si="46"/>
        <v>0</v>
      </c>
      <c r="H1500" s="6">
        <f t="shared" si="47"/>
        <v>0</v>
      </c>
      <c r="I1500" s="14"/>
      <c r="J1500" s="7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  <c r="Z1500" s="8"/>
    </row>
    <row r="1501" spans="1:26" ht="12.75" customHeight="1" x14ac:dyDescent="0.2">
      <c r="A1501" s="13">
        <v>154</v>
      </c>
      <c r="B1501" s="5">
        <v>102</v>
      </c>
      <c r="C1501" s="5">
        <f>'RAS-funkcijski'!D106</f>
        <v>0</v>
      </c>
      <c r="D1501" s="5">
        <f>'RAS-funkcijski'!E106</f>
        <v>0</v>
      </c>
      <c r="E1501" s="5">
        <v>0</v>
      </c>
      <c r="F1501" s="5">
        <v>0</v>
      </c>
      <c r="G1501" s="6">
        <f t="shared" si="46"/>
        <v>0</v>
      </c>
      <c r="H1501" s="6">
        <f t="shared" si="47"/>
        <v>0</v>
      </c>
      <c r="I1501" s="14"/>
      <c r="J1501" s="7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8"/>
    </row>
    <row r="1502" spans="1:26" ht="12.75" customHeight="1" x14ac:dyDescent="0.2">
      <c r="A1502" s="13">
        <v>154</v>
      </c>
      <c r="B1502" s="5">
        <v>103</v>
      </c>
      <c r="C1502" s="5">
        <f>'RAS-funkcijski'!D107</f>
        <v>0</v>
      </c>
      <c r="D1502" s="5">
        <f>'RAS-funkcijski'!E107</f>
        <v>0</v>
      </c>
      <c r="E1502" s="5">
        <v>0</v>
      </c>
      <c r="F1502" s="5">
        <v>0</v>
      </c>
      <c r="G1502" s="6">
        <f t="shared" si="46"/>
        <v>0</v>
      </c>
      <c r="H1502" s="6">
        <f t="shared" si="47"/>
        <v>0</v>
      </c>
      <c r="I1502" s="14"/>
      <c r="J1502" s="7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  <c r="Z1502" s="8"/>
    </row>
    <row r="1503" spans="1:26" ht="12.75" customHeight="1" x14ac:dyDescent="0.2">
      <c r="A1503" s="13">
        <v>154</v>
      </c>
      <c r="B1503" s="5">
        <v>104</v>
      </c>
      <c r="C1503" s="5">
        <f>'RAS-funkcijski'!D108</f>
        <v>0</v>
      </c>
      <c r="D1503" s="5">
        <f>'RAS-funkcijski'!E108</f>
        <v>0</v>
      </c>
      <c r="E1503" s="5">
        <v>0</v>
      </c>
      <c r="F1503" s="5">
        <v>0</v>
      </c>
      <c r="G1503" s="6">
        <f t="shared" si="46"/>
        <v>0</v>
      </c>
      <c r="H1503" s="6">
        <f t="shared" si="47"/>
        <v>0</v>
      </c>
      <c r="I1503" s="14"/>
      <c r="J1503" s="7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  <c r="Z1503" s="8"/>
    </row>
    <row r="1504" spans="1:26" ht="12.75" customHeight="1" x14ac:dyDescent="0.2">
      <c r="A1504" s="13">
        <v>154</v>
      </c>
      <c r="B1504" s="5">
        <v>105</v>
      </c>
      <c r="C1504" s="5">
        <f>'RAS-funkcijski'!D109</f>
        <v>0</v>
      </c>
      <c r="D1504" s="5">
        <f>'RAS-funkcijski'!E109</f>
        <v>0</v>
      </c>
      <c r="E1504" s="5">
        <v>0</v>
      </c>
      <c r="F1504" s="5">
        <v>0</v>
      </c>
      <c r="G1504" s="6">
        <f t="shared" si="46"/>
        <v>0</v>
      </c>
      <c r="H1504" s="6">
        <f t="shared" si="47"/>
        <v>0</v>
      </c>
      <c r="I1504" s="14"/>
      <c r="J1504" s="7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  <c r="Z1504" s="8"/>
    </row>
    <row r="1505" spans="1:26" ht="12.75" customHeight="1" x14ac:dyDescent="0.2">
      <c r="A1505" s="13">
        <v>154</v>
      </c>
      <c r="B1505" s="5">
        <v>106</v>
      </c>
      <c r="C1505" s="5">
        <f>'RAS-funkcijski'!D110</f>
        <v>0</v>
      </c>
      <c r="D1505" s="5">
        <f>'RAS-funkcijski'!E110</f>
        <v>0</v>
      </c>
      <c r="E1505" s="5">
        <v>0</v>
      </c>
      <c r="F1505" s="5">
        <v>0</v>
      </c>
      <c r="G1505" s="6">
        <f t="shared" si="46"/>
        <v>0</v>
      </c>
      <c r="H1505" s="6">
        <f t="shared" si="47"/>
        <v>0</v>
      </c>
      <c r="I1505" s="14"/>
      <c r="J1505" s="7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  <c r="Z1505" s="8"/>
    </row>
    <row r="1506" spans="1:26" ht="12.75" customHeight="1" x14ac:dyDescent="0.2">
      <c r="A1506" s="13">
        <v>154</v>
      </c>
      <c r="B1506" s="5">
        <v>107</v>
      </c>
      <c r="C1506" s="5">
        <f>'RAS-funkcijski'!D111</f>
        <v>0</v>
      </c>
      <c r="D1506" s="5">
        <f>'RAS-funkcijski'!E111</f>
        <v>0</v>
      </c>
      <c r="E1506" s="5">
        <v>0</v>
      </c>
      <c r="F1506" s="5">
        <v>0</v>
      </c>
      <c r="G1506" s="6">
        <f t="shared" si="46"/>
        <v>0</v>
      </c>
      <c r="H1506" s="6">
        <f t="shared" si="47"/>
        <v>0</v>
      </c>
      <c r="I1506" s="14"/>
      <c r="J1506" s="7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</row>
    <row r="1507" spans="1:26" ht="12.75" customHeight="1" x14ac:dyDescent="0.2">
      <c r="A1507" s="13">
        <v>154</v>
      </c>
      <c r="B1507" s="5">
        <v>108</v>
      </c>
      <c r="C1507" s="5">
        <f>'RAS-funkcijski'!D112</f>
        <v>0</v>
      </c>
      <c r="D1507" s="5">
        <f>'RAS-funkcijski'!E112</f>
        <v>0</v>
      </c>
      <c r="E1507" s="5">
        <v>0</v>
      </c>
      <c r="F1507" s="5">
        <v>0</v>
      </c>
      <c r="G1507" s="6">
        <f t="shared" si="46"/>
        <v>0</v>
      </c>
      <c r="H1507" s="6">
        <f t="shared" si="47"/>
        <v>0</v>
      </c>
      <c r="I1507" s="14"/>
      <c r="J1507" s="7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</row>
    <row r="1508" spans="1:26" ht="12.75" customHeight="1" x14ac:dyDescent="0.2">
      <c r="A1508" s="13">
        <v>154</v>
      </c>
      <c r="B1508" s="5">
        <v>109</v>
      </c>
      <c r="C1508" s="5">
        <f>'RAS-funkcijski'!D113</f>
        <v>0</v>
      </c>
      <c r="D1508" s="5">
        <f>'RAS-funkcijski'!E113</f>
        <v>0</v>
      </c>
      <c r="E1508" s="5">
        <v>0</v>
      </c>
      <c r="F1508" s="5">
        <v>0</v>
      </c>
      <c r="G1508" s="6">
        <f t="shared" si="46"/>
        <v>0</v>
      </c>
      <c r="H1508" s="6">
        <f t="shared" si="47"/>
        <v>0</v>
      </c>
      <c r="I1508" s="14"/>
      <c r="J1508" s="7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</row>
    <row r="1509" spans="1:26" ht="12.75" customHeight="1" x14ac:dyDescent="0.2">
      <c r="A1509" s="13">
        <v>154</v>
      </c>
      <c r="B1509" s="5">
        <v>110</v>
      </c>
      <c r="C1509" s="5">
        <f>'RAS-funkcijski'!D114</f>
        <v>0</v>
      </c>
      <c r="D1509" s="5">
        <f>'RAS-funkcijski'!E114</f>
        <v>0</v>
      </c>
      <c r="E1509" s="5">
        <v>0</v>
      </c>
      <c r="F1509" s="5">
        <v>0</v>
      </c>
      <c r="G1509" s="6">
        <f t="shared" si="46"/>
        <v>0</v>
      </c>
      <c r="H1509" s="6">
        <f t="shared" si="47"/>
        <v>0</v>
      </c>
      <c r="I1509" s="14"/>
      <c r="J1509" s="7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</row>
    <row r="1510" spans="1:26" ht="12.75" customHeight="1" x14ac:dyDescent="0.2">
      <c r="A1510" s="13">
        <v>154</v>
      </c>
      <c r="B1510" s="5">
        <v>111</v>
      </c>
      <c r="C1510" s="5">
        <f>'RAS-funkcijski'!D115</f>
        <v>0</v>
      </c>
      <c r="D1510" s="5">
        <f>'RAS-funkcijski'!E115</f>
        <v>0</v>
      </c>
      <c r="E1510" s="5">
        <v>0</v>
      </c>
      <c r="F1510" s="5">
        <v>0</v>
      </c>
      <c r="G1510" s="6">
        <f t="shared" si="46"/>
        <v>0</v>
      </c>
      <c r="H1510" s="6">
        <f t="shared" si="47"/>
        <v>0</v>
      </c>
      <c r="I1510" s="14"/>
      <c r="J1510" s="7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</row>
    <row r="1511" spans="1:26" ht="12.75" customHeight="1" x14ac:dyDescent="0.2">
      <c r="A1511" s="13">
        <v>154</v>
      </c>
      <c r="B1511" s="5">
        <v>112</v>
      </c>
      <c r="C1511" s="5">
        <f>'RAS-funkcijski'!D116</f>
        <v>0</v>
      </c>
      <c r="D1511" s="5">
        <f>'RAS-funkcijski'!E116</f>
        <v>0</v>
      </c>
      <c r="E1511" s="5">
        <v>0</v>
      </c>
      <c r="F1511" s="5">
        <v>0</v>
      </c>
      <c r="G1511" s="6">
        <f t="shared" si="46"/>
        <v>0</v>
      </c>
      <c r="H1511" s="6">
        <f t="shared" si="47"/>
        <v>0</v>
      </c>
      <c r="I1511" s="14"/>
      <c r="J1511" s="7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</row>
    <row r="1512" spans="1:26" ht="12.75" customHeight="1" x14ac:dyDescent="0.2">
      <c r="A1512" s="13">
        <v>154</v>
      </c>
      <c r="B1512" s="5">
        <v>113</v>
      </c>
      <c r="C1512" s="5">
        <f>'RAS-funkcijski'!D117</f>
        <v>0</v>
      </c>
      <c r="D1512" s="5">
        <f>'RAS-funkcijski'!E117</f>
        <v>0</v>
      </c>
      <c r="E1512" s="5">
        <v>0</v>
      </c>
      <c r="F1512" s="5">
        <v>0</v>
      </c>
      <c r="G1512" s="6">
        <f t="shared" si="46"/>
        <v>0</v>
      </c>
      <c r="H1512" s="6">
        <f t="shared" si="47"/>
        <v>0</v>
      </c>
      <c r="I1512" s="14"/>
      <c r="J1512" s="7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</row>
    <row r="1513" spans="1:26" ht="12.75" customHeight="1" x14ac:dyDescent="0.2">
      <c r="A1513" s="13">
        <v>154</v>
      </c>
      <c r="B1513" s="5">
        <v>114</v>
      </c>
      <c r="C1513" s="5">
        <f>'RAS-funkcijski'!D118</f>
        <v>0</v>
      </c>
      <c r="D1513" s="5">
        <f>'RAS-funkcijski'!E118</f>
        <v>0</v>
      </c>
      <c r="E1513" s="5">
        <v>0</v>
      </c>
      <c r="F1513" s="5">
        <v>0</v>
      </c>
      <c r="G1513" s="6">
        <f t="shared" si="46"/>
        <v>0</v>
      </c>
      <c r="H1513" s="6">
        <f t="shared" si="47"/>
        <v>0</v>
      </c>
      <c r="I1513" s="14"/>
      <c r="J1513" s="7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</row>
    <row r="1514" spans="1:26" ht="12.75" customHeight="1" x14ac:dyDescent="0.2">
      <c r="A1514" s="13">
        <v>154</v>
      </c>
      <c r="B1514" s="5">
        <v>115</v>
      </c>
      <c r="C1514" s="5">
        <f>'RAS-funkcijski'!D119</f>
        <v>0</v>
      </c>
      <c r="D1514" s="5">
        <f>'RAS-funkcijski'!E119</f>
        <v>0</v>
      </c>
      <c r="E1514" s="5">
        <v>0</v>
      </c>
      <c r="F1514" s="5">
        <v>0</v>
      </c>
      <c r="G1514" s="6">
        <f t="shared" si="46"/>
        <v>0</v>
      </c>
      <c r="H1514" s="6">
        <f t="shared" si="47"/>
        <v>0</v>
      </c>
      <c r="I1514" s="14"/>
      <c r="J1514" s="7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</row>
    <row r="1515" spans="1:26" ht="12.75" customHeight="1" x14ac:dyDescent="0.2">
      <c r="A1515" s="13">
        <v>154</v>
      </c>
      <c r="B1515" s="5">
        <v>116</v>
      </c>
      <c r="C1515" s="5">
        <f>'RAS-funkcijski'!D120</f>
        <v>0</v>
      </c>
      <c r="D1515" s="5">
        <f>'RAS-funkcijski'!E120</f>
        <v>0</v>
      </c>
      <c r="E1515" s="5">
        <v>0</v>
      </c>
      <c r="F1515" s="5">
        <v>0</v>
      </c>
      <c r="G1515" s="6">
        <f t="shared" si="46"/>
        <v>0</v>
      </c>
      <c r="H1515" s="6">
        <f t="shared" si="47"/>
        <v>0</v>
      </c>
      <c r="I1515" s="14"/>
      <c r="J1515" s="7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  <c r="Z1515" s="8"/>
    </row>
    <row r="1516" spans="1:26" ht="12.75" customHeight="1" x14ac:dyDescent="0.2">
      <c r="A1516" s="13">
        <v>154</v>
      </c>
      <c r="B1516" s="5">
        <v>117</v>
      </c>
      <c r="C1516" s="5">
        <f>'RAS-funkcijski'!D121</f>
        <v>0</v>
      </c>
      <c r="D1516" s="5">
        <f>'RAS-funkcijski'!E121</f>
        <v>0</v>
      </c>
      <c r="E1516" s="5">
        <v>0</v>
      </c>
      <c r="F1516" s="5">
        <v>0</v>
      </c>
      <c r="G1516" s="6">
        <f t="shared" si="46"/>
        <v>0</v>
      </c>
      <c r="H1516" s="6">
        <f t="shared" si="47"/>
        <v>0</v>
      </c>
      <c r="I1516" s="14"/>
      <c r="J1516" s="7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</row>
    <row r="1517" spans="1:26" ht="12.75" customHeight="1" x14ac:dyDescent="0.2">
      <c r="A1517" s="13">
        <v>154</v>
      </c>
      <c r="B1517" s="5">
        <v>118</v>
      </c>
      <c r="C1517" s="5">
        <f>'RAS-funkcijski'!D122</f>
        <v>0</v>
      </c>
      <c r="D1517" s="5">
        <f>'RAS-funkcijski'!E122</f>
        <v>0</v>
      </c>
      <c r="E1517" s="5">
        <v>0</v>
      </c>
      <c r="F1517" s="5">
        <v>0</v>
      </c>
      <c r="G1517" s="6">
        <f t="shared" si="46"/>
        <v>0</v>
      </c>
      <c r="H1517" s="6">
        <f t="shared" si="47"/>
        <v>0</v>
      </c>
      <c r="I1517" s="14"/>
      <c r="J1517" s="7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</row>
    <row r="1518" spans="1:26" ht="12.75" customHeight="1" x14ac:dyDescent="0.2">
      <c r="A1518" s="13">
        <v>154</v>
      </c>
      <c r="B1518" s="5">
        <v>119</v>
      </c>
      <c r="C1518" s="5">
        <f>'RAS-funkcijski'!D123</f>
        <v>0</v>
      </c>
      <c r="D1518" s="5">
        <f>'RAS-funkcijski'!E123</f>
        <v>0</v>
      </c>
      <c r="E1518" s="5">
        <v>0</v>
      </c>
      <c r="F1518" s="5">
        <v>0</v>
      </c>
      <c r="G1518" s="6">
        <f t="shared" si="46"/>
        <v>0</v>
      </c>
      <c r="H1518" s="6">
        <f t="shared" si="47"/>
        <v>0</v>
      </c>
      <c r="I1518" s="14"/>
      <c r="J1518" s="7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</row>
    <row r="1519" spans="1:26" ht="12.75" customHeight="1" x14ac:dyDescent="0.2">
      <c r="A1519" s="13">
        <v>154</v>
      </c>
      <c r="B1519" s="5">
        <v>120</v>
      </c>
      <c r="C1519" s="5">
        <f>'RAS-funkcijski'!D124</f>
        <v>0</v>
      </c>
      <c r="D1519" s="5">
        <f>'RAS-funkcijski'!E124</f>
        <v>0</v>
      </c>
      <c r="E1519" s="5">
        <v>0</v>
      </c>
      <c r="F1519" s="5">
        <v>0</v>
      </c>
      <c r="G1519" s="6">
        <f t="shared" si="46"/>
        <v>0</v>
      </c>
      <c r="H1519" s="6">
        <f t="shared" si="47"/>
        <v>0</v>
      </c>
      <c r="I1519" s="14"/>
      <c r="J1519" s="7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</row>
    <row r="1520" spans="1:26" ht="12.75" customHeight="1" x14ac:dyDescent="0.2">
      <c r="A1520" s="13">
        <v>154</v>
      </c>
      <c r="B1520" s="5">
        <v>121</v>
      </c>
      <c r="C1520" s="5">
        <f>'RAS-funkcijski'!D125</f>
        <v>0</v>
      </c>
      <c r="D1520" s="5">
        <f>'RAS-funkcijski'!E125</f>
        <v>0</v>
      </c>
      <c r="E1520" s="5">
        <v>0</v>
      </c>
      <c r="F1520" s="5">
        <v>0</v>
      </c>
      <c r="G1520" s="6">
        <f t="shared" si="46"/>
        <v>0</v>
      </c>
      <c r="H1520" s="6">
        <f t="shared" si="47"/>
        <v>0</v>
      </c>
      <c r="I1520" s="14"/>
      <c r="J1520" s="7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</row>
    <row r="1521" spans="1:26" ht="12.75" customHeight="1" x14ac:dyDescent="0.2">
      <c r="A1521" s="13">
        <v>154</v>
      </c>
      <c r="B1521" s="5">
        <v>122</v>
      </c>
      <c r="C1521" s="5">
        <f>'RAS-funkcijski'!D126</f>
        <v>0</v>
      </c>
      <c r="D1521" s="5">
        <f>'RAS-funkcijski'!E126</f>
        <v>0</v>
      </c>
      <c r="E1521" s="5">
        <v>0</v>
      </c>
      <c r="F1521" s="5">
        <v>0</v>
      </c>
      <c r="G1521" s="6">
        <f t="shared" si="46"/>
        <v>0</v>
      </c>
      <c r="H1521" s="6">
        <f t="shared" si="47"/>
        <v>0</v>
      </c>
      <c r="I1521" s="14"/>
      <c r="J1521" s="7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</row>
    <row r="1522" spans="1:26" ht="12.75" customHeight="1" x14ac:dyDescent="0.2">
      <c r="A1522" s="13">
        <v>154</v>
      </c>
      <c r="B1522" s="5">
        <v>123</v>
      </c>
      <c r="C1522" s="5">
        <f>'RAS-funkcijski'!D127</f>
        <v>0</v>
      </c>
      <c r="D1522" s="5">
        <f>'RAS-funkcijski'!E127</f>
        <v>0</v>
      </c>
      <c r="E1522" s="5">
        <v>0</v>
      </c>
      <c r="F1522" s="5">
        <v>0</v>
      </c>
      <c r="G1522" s="6">
        <f t="shared" si="46"/>
        <v>0</v>
      </c>
      <c r="H1522" s="6">
        <f t="shared" si="47"/>
        <v>0</v>
      </c>
      <c r="I1522" s="14"/>
      <c r="J1522" s="7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</row>
    <row r="1523" spans="1:26" ht="12.75" customHeight="1" x14ac:dyDescent="0.2">
      <c r="A1523" s="13">
        <v>154</v>
      </c>
      <c r="B1523" s="5">
        <v>124</v>
      </c>
      <c r="C1523" s="5">
        <f>'RAS-funkcijski'!D128</f>
        <v>0</v>
      </c>
      <c r="D1523" s="5">
        <f>'RAS-funkcijski'!E128</f>
        <v>0</v>
      </c>
      <c r="E1523" s="5">
        <v>0</v>
      </c>
      <c r="F1523" s="5">
        <v>0</v>
      </c>
      <c r="G1523" s="6">
        <f t="shared" ref="G1523:G1580" si="48">B1523/1000*C1523+B1523/500*D1523</f>
        <v>0</v>
      </c>
      <c r="H1523" s="6">
        <f t="shared" si="47"/>
        <v>0</v>
      </c>
      <c r="I1523" s="14"/>
      <c r="J1523" s="7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</row>
    <row r="1524" spans="1:26" ht="12.75" customHeight="1" x14ac:dyDescent="0.2">
      <c r="A1524" s="13">
        <v>154</v>
      </c>
      <c r="B1524" s="5">
        <v>125</v>
      </c>
      <c r="C1524" s="5">
        <f>'RAS-funkcijski'!D129</f>
        <v>0</v>
      </c>
      <c r="D1524" s="5">
        <f>'RAS-funkcijski'!E129</f>
        <v>0</v>
      </c>
      <c r="E1524" s="5">
        <v>0</v>
      </c>
      <c r="F1524" s="5">
        <v>0</v>
      </c>
      <c r="G1524" s="6">
        <f t="shared" si="48"/>
        <v>0</v>
      </c>
      <c r="H1524" s="6">
        <f t="shared" si="47"/>
        <v>0</v>
      </c>
      <c r="I1524" s="14"/>
      <c r="J1524" s="7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</row>
    <row r="1525" spans="1:26" ht="12.75" customHeight="1" x14ac:dyDescent="0.2">
      <c r="A1525" s="13">
        <v>154</v>
      </c>
      <c r="B1525" s="5">
        <v>126</v>
      </c>
      <c r="C1525" s="5">
        <f>'RAS-funkcijski'!D130</f>
        <v>0</v>
      </c>
      <c r="D1525" s="5">
        <f>'RAS-funkcijski'!E130</f>
        <v>0</v>
      </c>
      <c r="E1525" s="5">
        <v>0</v>
      </c>
      <c r="F1525" s="5">
        <v>0</v>
      </c>
      <c r="G1525" s="6">
        <f t="shared" si="48"/>
        <v>0</v>
      </c>
      <c r="H1525" s="6">
        <f t="shared" si="47"/>
        <v>0</v>
      </c>
      <c r="I1525" s="14"/>
      <c r="J1525" s="7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</row>
    <row r="1526" spans="1:26" ht="12.75" customHeight="1" x14ac:dyDescent="0.2">
      <c r="A1526" s="13">
        <v>154</v>
      </c>
      <c r="B1526" s="5">
        <v>127</v>
      </c>
      <c r="C1526" s="5">
        <f>'RAS-funkcijski'!D131</f>
        <v>0</v>
      </c>
      <c r="D1526" s="5">
        <f>'RAS-funkcijski'!E131</f>
        <v>0</v>
      </c>
      <c r="E1526" s="5">
        <v>0</v>
      </c>
      <c r="F1526" s="5">
        <v>0</v>
      </c>
      <c r="G1526" s="6">
        <f t="shared" si="48"/>
        <v>0</v>
      </c>
      <c r="H1526" s="6">
        <f t="shared" si="47"/>
        <v>0</v>
      </c>
      <c r="I1526" s="14"/>
      <c r="J1526" s="7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</row>
    <row r="1527" spans="1:26" ht="12.75" customHeight="1" x14ac:dyDescent="0.2">
      <c r="A1527" s="13">
        <v>154</v>
      </c>
      <c r="B1527" s="5">
        <v>128</v>
      </c>
      <c r="C1527" s="5">
        <f>'RAS-funkcijski'!D132</f>
        <v>0</v>
      </c>
      <c r="D1527" s="5">
        <f>'RAS-funkcijski'!E132</f>
        <v>0</v>
      </c>
      <c r="E1527" s="5">
        <v>0</v>
      </c>
      <c r="F1527" s="5">
        <v>0</v>
      </c>
      <c r="G1527" s="6">
        <f t="shared" si="48"/>
        <v>0</v>
      </c>
      <c r="H1527" s="6">
        <f t="shared" si="47"/>
        <v>0</v>
      </c>
      <c r="I1527" s="14"/>
      <c r="J1527" s="7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</row>
    <row r="1528" spans="1:26" ht="12.75" customHeight="1" x14ac:dyDescent="0.2">
      <c r="A1528" s="13">
        <v>154</v>
      </c>
      <c r="B1528" s="5">
        <v>129</v>
      </c>
      <c r="C1528" s="5">
        <f>'RAS-funkcijski'!D133</f>
        <v>0</v>
      </c>
      <c r="D1528" s="5">
        <f>'RAS-funkcijski'!E133</f>
        <v>0</v>
      </c>
      <c r="E1528" s="5">
        <v>0</v>
      </c>
      <c r="F1528" s="5">
        <v>0</v>
      </c>
      <c r="G1528" s="6">
        <f t="shared" si="48"/>
        <v>0</v>
      </c>
      <c r="H1528" s="6">
        <f t="shared" si="47"/>
        <v>0</v>
      </c>
      <c r="I1528" s="14"/>
      <c r="J1528" s="7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</row>
    <row r="1529" spans="1:26" ht="12.75" customHeight="1" x14ac:dyDescent="0.2">
      <c r="A1529" s="13">
        <v>154</v>
      </c>
      <c r="B1529" s="5">
        <v>130</v>
      </c>
      <c r="C1529" s="5">
        <f>'RAS-funkcijski'!D134</f>
        <v>0</v>
      </c>
      <c r="D1529" s="5">
        <f>'RAS-funkcijski'!E134</f>
        <v>0</v>
      </c>
      <c r="E1529" s="5">
        <v>0</v>
      </c>
      <c r="F1529" s="5">
        <v>0</v>
      </c>
      <c r="G1529" s="6">
        <f t="shared" si="48"/>
        <v>0</v>
      </c>
      <c r="H1529" s="6">
        <f t="shared" si="47"/>
        <v>0</v>
      </c>
      <c r="I1529" s="14"/>
      <c r="J1529" s="7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</row>
    <row r="1530" spans="1:26" ht="12.75" customHeight="1" x14ac:dyDescent="0.2">
      <c r="A1530" s="13">
        <v>154</v>
      </c>
      <c r="B1530" s="5">
        <v>131</v>
      </c>
      <c r="C1530" s="5">
        <f>'RAS-funkcijski'!D135</f>
        <v>0</v>
      </c>
      <c r="D1530" s="5">
        <f>'RAS-funkcijski'!E135</f>
        <v>0</v>
      </c>
      <c r="E1530" s="5">
        <v>0</v>
      </c>
      <c r="F1530" s="5">
        <v>0</v>
      </c>
      <c r="G1530" s="6">
        <f t="shared" si="48"/>
        <v>0</v>
      </c>
      <c r="H1530" s="6">
        <f t="shared" si="47"/>
        <v>0</v>
      </c>
      <c r="I1530" s="14"/>
      <c r="J1530" s="7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</row>
    <row r="1531" spans="1:26" ht="12.75" customHeight="1" x14ac:dyDescent="0.2">
      <c r="A1531" s="13">
        <v>154</v>
      </c>
      <c r="B1531" s="5">
        <v>132</v>
      </c>
      <c r="C1531" s="5">
        <f>'RAS-funkcijski'!D136</f>
        <v>0</v>
      </c>
      <c r="D1531" s="5">
        <f>'RAS-funkcijski'!E136</f>
        <v>0</v>
      </c>
      <c r="E1531" s="5">
        <v>0</v>
      </c>
      <c r="F1531" s="5">
        <v>0</v>
      </c>
      <c r="G1531" s="6">
        <f t="shared" si="48"/>
        <v>0</v>
      </c>
      <c r="H1531" s="6">
        <f t="shared" si="47"/>
        <v>0</v>
      </c>
      <c r="I1531" s="14"/>
      <c r="J1531" s="7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</row>
    <row r="1532" spans="1:26" ht="12.75" customHeight="1" x14ac:dyDescent="0.2">
      <c r="A1532" s="13">
        <v>154</v>
      </c>
      <c r="B1532" s="5">
        <v>133</v>
      </c>
      <c r="C1532" s="5">
        <f>'RAS-funkcijski'!D137</f>
        <v>0</v>
      </c>
      <c r="D1532" s="5">
        <f>'RAS-funkcijski'!E137</f>
        <v>0</v>
      </c>
      <c r="E1532" s="5">
        <v>0</v>
      </c>
      <c r="F1532" s="5">
        <v>0</v>
      </c>
      <c r="G1532" s="6">
        <f t="shared" si="48"/>
        <v>0</v>
      </c>
      <c r="H1532" s="6">
        <f t="shared" si="47"/>
        <v>0</v>
      </c>
      <c r="I1532" s="14"/>
      <c r="J1532" s="7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</row>
    <row r="1533" spans="1:26" ht="12.75" customHeight="1" x14ac:dyDescent="0.2">
      <c r="A1533" s="13">
        <v>154</v>
      </c>
      <c r="B1533" s="5">
        <v>134</v>
      </c>
      <c r="C1533" s="5">
        <f>'RAS-funkcijski'!D138</f>
        <v>0</v>
      </c>
      <c r="D1533" s="5">
        <f>'RAS-funkcijski'!E138</f>
        <v>0</v>
      </c>
      <c r="E1533" s="5">
        <v>0</v>
      </c>
      <c r="F1533" s="5">
        <v>0</v>
      </c>
      <c r="G1533" s="6">
        <f t="shared" si="48"/>
        <v>0</v>
      </c>
      <c r="H1533" s="6">
        <f t="shared" si="47"/>
        <v>0</v>
      </c>
      <c r="I1533" s="14"/>
      <c r="J1533" s="7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</row>
    <row r="1534" spans="1:26" ht="12.75" customHeight="1" x14ac:dyDescent="0.2">
      <c r="A1534" s="13">
        <v>154</v>
      </c>
      <c r="B1534" s="5">
        <v>135</v>
      </c>
      <c r="C1534" s="5">
        <f>'RAS-funkcijski'!D139</f>
        <v>0</v>
      </c>
      <c r="D1534" s="5">
        <f>'RAS-funkcijski'!E139</f>
        <v>0</v>
      </c>
      <c r="E1534" s="5">
        <v>0</v>
      </c>
      <c r="F1534" s="5">
        <v>0</v>
      </c>
      <c r="G1534" s="6">
        <f t="shared" si="48"/>
        <v>0</v>
      </c>
      <c r="H1534" s="6">
        <f t="shared" si="47"/>
        <v>0</v>
      </c>
      <c r="I1534" s="14"/>
      <c r="J1534" s="7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</row>
    <row r="1535" spans="1:26" ht="12.75" customHeight="1" x14ac:dyDescent="0.2">
      <c r="A1535" s="13">
        <v>154</v>
      </c>
      <c r="B1535" s="5">
        <v>136</v>
      </c>
      <c r="C1535" s="5">
        <f>'RAS-funkcijski'!D140</f>
        <v>0</v>
      </c>
      <c r="D1535" s="5">
        <f>'RAS-funkcijski'!E140</f>
        <v>0</v>
      </c>
      <c r="E1535" s="5">
        <v>0</v>
      </c>
      <c r="F1535" s="5">
        <v>0</v>
      </c>
      <c r="G1535" s="6">
        <f t="shared" si="48"/>
        <v>0</v>
      </c>
      <c r="H1535" s="6">
        <f t="shared" si="47"/>
        <v>0</v>
      </c>
      <c r="I1535" s="14"/>
      <c r="J1535" s="7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</row>
    <row r="1536" spans="1:26" ht="12.75" customHeight="1" x14ac:dyDescent="0.2">
      <c r="A1536" s="16">
        <v>154</v>
      </c>
      <c r="B1536" s="17">
        <v>137</v>
      </c>
      <c r="C1536" s="17">
        <f>'RAS-funkcijski'!D141</f>
        <v>0</v>
      </c>
      <c r="D1536" s="17">
        <f>'RAS-funkcijski'!E141</f>
        <v>0</v>
      </c>
      <c r="E1536" s="17">
        <v>0</v>
      </c>
      <c r="F1536" s="17">
        <v>0</v>
      </c>
      <c r="G1536" s="18">
        <f t="shared" si="48"/>
        <v>0</v>
      </c>
      <c r="H1536" s="18">
        <f t="shared" si="47"/>
        <v>0</v>
      </c>
      <c r="I1536" s="19"/>
      <c r="J1536" s="7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</row>
    <row r="1537" spans="1:26" ht="12.75" customHeight="1" x14ac:dyDescent="0.2">
      <c r="A1537" s="9">
        <v>156</v>
      </c>
      <c r="B1537" s="10">
        <v>1</v>
      </c>
      <c r="C1537" s="10">
        <f>'P-VRIO'!D5</f>
        <v>0</v>
      </c>
      <c r="D1537" s="10">
        <f>'P-VRIO'!E5</f>
        <v>0</v>
      </c>
      <c r="E1537" s="10">
        <v>0</v>
      </c>
      <c r="F1537" s="10">
        <v>0</v>
      </c>
      <c r="G1537" s="11">
        <f t="shared" si="48"/>
        <v>0</v>
      </c>
      <c r="H1537" s="11">
        <f t="shared" si="47"/>
        <v>0</v>
      </c>
      <c r="I1537" s="12">
        <v>0</v>
      </c>
      <c r="J1537" s="6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</row>
    <row r="1538" spans="1:26" ht="12.75" customHeight="1" x14ac:dyDescent="0.2">
      <c r="A1538" s="13">
        <v>156</v>
      </c>
      <c r="B1538" s="5">
        <v>2</v>
      </c>
      <c r="C1538" s="5">
        <f>'P-VRIO'!D6</f>
        <v>0</v>
      </c>
      <c r="D1538" s="5">
        <f>'P-VRIO'!E6</f>
        <v>0</v>
      </c>
      <c r="E1538" s="5">
        <v>0</v>
      </c>
      <c r="F1538" s="5">
        <v>0</v>
      </c>
      <c r="G1538" s="6">
        <f t="shared" si="48"/>
        <v>0</v>
      </c>
      <c r="H1538" s="6">
        <f t="shared" ref="H1538:H1580" si="49">ABS(C1538-ROUND(C1538,0))+ABS(D1538-ROUND(D1538,0))</f>
        <v>0</v>
      </c>
      <c r="I1538" s="14">
        <v>0</v>
      </c>
      <c r="J1538" s="6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</row>
    <row r="1539" spans="1:26" ht="12.75" customHeight="1" x14ac:dyDescent="0.2">
      <c r="A1539" s="13">
        <v>156</v>
      </c>
      <c r="B1539" s="5">
        <v>3</v>
      </c>
      <c r="C1539" s="5">
        <f>'P-VRIO'!D7</f>
        <v>0</v>
      </c>
      <c r="D1539" s="5">
        <f>'P-VRIO'!E7</f>
        <v>0</v>
      </c>
      <c r="E1539" s="5">
        <v>0</v>
      </c>
      <c r="F1539" s="5">
        <v>0</v>
      </c>
      <c r="G1539" s="6">
        <f t="shared" si="48"/>
        <v>0</v>
      </c>
      <c r="H1539" s="6">
        <f t="shared" si="49"/>
        <v>0</v>
      </c>
      <c r="I1539" s="14">
        <v>0</v>
      </c>
      <c r="J1539" s="6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</row>
    <row r="1540" spans="1:26" ht="12.75" customHeight="1" x14ac:dyDescent="0.2">
      <c r="A1540" s="13">
        <v>156</v>
      </c>
      <c r="B1540" s="5">
        <v>4</v>
      </c>
      <c r="C1540" s="5">
        <f>'P-VRIO'!D8</f>
        <v>0</v>
      </c>
      <c r="D1540" s="5">
        <f>'P-VRIO'!E8</f>
        <v>0</v>
      </c>
      <c r="E1540" s="5">
        <v>0</v>
      </c>
      <c r="F1540" s="5">
        <v>0</v>
      </c>
      <c r="G1540" s="6">
        <f t="shared" si="48"/>
        <v>0</v>
      </c>
      <c r="H1540" s="6">
        <f t="shared" si="49"/>
        <v>0</v>
      </c>
      <c r="I1540" s="14">
        <f t="shared" ref="I1540:I1545" si="50">G1540*H1540</f>
        <v>0</v>
      </c>
      <c r="J1540" s="6">
        <f>IF(AND(Skriveni!C1540&lt;&gt;0,Skriveni!D1540&lt;&gt;0),1,0)</f>
        <v>0</v>
      </c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</row>
    <row r="1541" spans="1:26" ht="12.75" customHeight="1" x14ac:dyDescent="0.2">
      <c r="A1541" s="13">
        <v>156</v>
      </c>
      <c r="B1541" s="5">
        <v>5</v>
      </c>
      <c r="C1541" s="5">
        <f>'P-VRIO'!D9</f>
        <v>0</v>
      </c>
      <c r="D1541" s="5">
        <f>'P-VRIO'!E9</f>
        <v>0</v>
      </c>
      <c r="E1541" s="5">
        <v>0</v>
      </c>
      <c r="F1541" s="5">
        <v>0</v>
      </c>
      <c r="G1541" s="6">
        <f t="shared" si="48"/>
        <v>0</v>
      </c>
      <c r="H1541" s="6">
        <f t="shared" si="49"/>
        <v>0</v>
      </c>
      <c r="I1541" s="14">
        <f t="shared" si="50"/>
        <v>0</v>
      </c>
      <c r="J1541" s="6">
        <f>IF(AND(Skriveni!C1541&lt;&gt;0,Skriveni!D1541&lt;&gt;0),1,0)</f>
        <v>0</v>
      </c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</row>
    <row r="1542" spans="1:26" ht="12.75" customHeight="1" x14ac:dyDescent="0.2">
      <c r="A1542" s="13">
        <v>156</v>
      </c>
      <c r="B1542" s="5">
        <v>6</v>
      </c>
      <c r="C1542" s="5">
        <f>'P-VRIO'!D10</f>
        <v>0</v>
      </c>
      <c r="D1542" s="5">
        <f>'P-VRIO'!E10</f>
        <v>0</v>
      </c>
      <c r="E1542" s="5">
        <v>0</v>
      </c>
      <c r="F1542" s="5">
        <v>0</v>
      </c>
      <c r="G1542" s="6">
        <f t="shared" si="48"/>
        <v>0</v>
      </c>
      <c r="H1542" s="6">
        <f t="shared" si="49"/>
        <v>0</v>
      </c>
      <c r="I1542" s="14">
        <f t="shared" si="50"/>
        <v>0</v>
      </c>
      <c r="J1542" s="6">
        <f>IF(AND(Skriveni!C1542&lt;&gt;0,Skriveni!D1542&lt;&gt;0),1,0)</f>
        <v>0</v>
      </c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</row>
    <row r="1543" spans="1:26" ht="12.75" customHeight="1" x14ac:dyDescent="0.2">
      <c r="A1543" s="13">
        <v>156</v>
      </c>
      <c r="B1543" s="5">
        <v>7</v>
      </c>
      <c r="C1543" s="5">
        <f>'P-VRIO'!D11</f>
        <v>0</v>
      </c>
      <c r="D1543" s="5">
        <f>'P-VRIO'!E11</f>
        <v>0</v>
      </c>
      <c r="E1543" s="5">
        <v>0</v>
      </c>
      <c r="F1543" s="5">
        <v>0</v>
      </c>
      <c r="G1543" s="6">
        <f t="shared" si="48"/>
        <v>0</v>
      </c>
      <c r="H1543" s="6">
        <f t="shared" si="49"/>
        <v>0</v>
      </c>
      <c r="I1543" s="14">
        <f t="shared" si="50"/>
        <v>0</v>
      </c>
      <c r="J1543" s="6">
        <f>IF(AND(Skriveni!C1543&lt;&gt;0,Skriveni!D1543&lt;&gt;0),1,0)</f>
        <v>0</v>
      </c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</row>
    <row r="1544" spans="1:26" ht="12.75" customHeight="1" x14ac:dyDescent="0.2">
      <c r="A1544" s="13">
        <v>156</v>
      </c>
      <c r="B1544" s="5">
        <v>8</v>
      </c>
      <c r="C1544" s="5">
        <f>'P-VRIO'!D12</f>
        <v>0</v>
      </c>
      <c r="D1544" s="5">
        <f>'P-VRIO'!E12</f>
        <v>0</v>
      </c>
      <c r="E1544" s="5">
        <v>0</v>
      </c>
      <c r="F1544" s="5">
        <v>0</v>
      </c>
      <c r="G1544" s="6">
        <f t="shared" si="48"/>
        <v>0</v>
      </c>
      <c r="H1544" s="6">
        <f t="shared" si="49"/>
        <v>0</v>
      </c>
      <c r="I1544" s="14">
        <f t="shared" si="50"/>
        <v>0</v>
      </c>
      <c r="J1544" s="6">
        <f>IF(AND(Skriveni!C1544&lt;&gt;0,Skriveni!D1544&lt;&gt;0),1,0)</f>
        <v>0</v>
      </c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</row>
    <row r="1545" spans="1:26" ht="12.75" customHeight="1" x14ac:dyDescent="0.2">
      <c r="A1545" s="13">
        <v>156</v>
      </c>
      <c r="B1545" s="5">
        <v>9</v>
      </c>
      <c r="C1545" s="5">
        <f>'P-VRIO'!D13</f>
        <v>0</v>
      </c>
      <c r="D1545" s="5">
        <f>'P-VRIO'!E13</f>
        <v>0</v>
      </c>
      <c r="E1545" s="5">
        <v>0</v>
      </c>
      <c r="F1545" s="5">
        <v>0</v>
      </c>
      <c r="G1545" s="6">
        <f t="shared" si="48"/>
        <v>0</v>
      </c>
      <c r="H1545" s="6">
        <f t="shared" si="49"/>
        <v>0</v>
      </c>
      <c r="I1545" s="14">
        <f t="shared" si="50"/>
        <v>0</v>
      </c>
      <c r="J1545" s="6">
        <f>IF(AND(Skriveni!C1545&lt;&gt;0,Skriveni!D1545&lt;&gt;0),1,0)</f>
        <v>0</v>
      </c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</row>
    <row r="1546" spans="1:26" ht="12.75" customHeight="1" x14ac:dyDescent="0.2">
      <c r="A1546" s="13">
        <v>156</v>
      </c>
      <c r="B1546" s="5">
        <v>10</v>
      </c>
      <c r="C1546" s="5">
        <f>'P-VRIO'!D14</f>
        <v>0</v>
      </c>
      <c r="D1546" s="5">
        <f>'P-VRIO'!E14</f>
        <v>0</v>
      </c>
      <c r="E1546" s="5">
        <v>0</v>
      </c>
      <c r="F1546" s="5">
        <v>0</v>
      </c>
      <c r="G1546" s="6">
        <f t="shared" si="48"/>
        <v>0</v>
      </c>
      <c r="H1546" s="6">
        <f t="shared" si="49"/>
        <v>0</v>
      </c>
      <c r="I1546" s="14">
        <v>0</v>
      </c>
      <c r="J1546" s="6">
        <f>IF(AND(Skriveni!C1546&lt;&gt;0,Skriveni!D1546&lt;&gt;0),1,0)</f>
        <v>0</v>
      </c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</row>
    <row r="1547" spans="1:26" ht="12.75" customHeight="1" x14ac:dyDescent="0.2">
      <c r="A1547" s="13">
        <v>156</v>
      </c>
      <c r="B1547" s="5">
        <v>11</v>
      </c>
      <c r="C1547" s="5">
        <f>'P-VRIO'!D15</f>
        <v>0</v>
      </c>
      <c r="D1547" s="5">
        <f>'P-VRIO'!E15</f>
        <v>0</v>
      </c>
      <c r="E1547" s="5">
        <v>0</v>
      </c>
      <c r="F1547" s="5">
        <v>0</v>
      </c>
      <c r="G1547" s="6">
        <f t="shared" si="48"/>
        <v>0</v>
      </c>
      <c r="H1547" s="6">
        <f t="shared" si="49"/>
        <v>0</v>
      </c>
      <c r="I1547" s="14">
        <f t="shared" ref="I1547:I1553" si="51">G1547*H1547</f>
        <v>0</v>
      </c>
      <c r="J1547" s="6">
        <f>IF(AND(Skriveni!C1547&lt;&gt;0,Skriveni!D1547&lt;&gt;0),1,0)</f>
        <v>0</v>
      </c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</row>
    <row r="1548" spans="1:26" ht="12.75" customHeight="1" x14ac:dyDescent="0.2">
      <c r="A1548" s="13">
        <v>156</v>
      </c>
      <c r="B1548" s="5">
        <v>12</v>
      </c>
      <c r="C1548" s="5">
        <f>'P-VRIO'!D16</f>
        <v>0</v>
      </c>
      <c r="D1548" s="5">
        <f>'P-VRIO'!E16</f>
        <v>0</v>
      </c>
      <c r="E1548" s="5">
        <v>0</v>
      </c>
      <c r="F1548" s="5">
        <v>0</v>
      </c>
      <c r="G1548" s="6">
        <f t="shared" si="48"/>
        <v>0</v>
      </c>
      <c r="H1548" s="6">
        <f t="shared" si="49"/>
        <v>0</v>
      </c>
      <c r="I1548" s="14">
        <f t="shared" si="51"/>
        <v>0</v>
      </c>
      <c r="J1548" s="6">
        <f>IF(AND(Skriveni!C1548&lt;&gt;0,Skriveni!D1548&lt;&gt;0),1,0)</f>
        <v>0</v>
      </c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</row>
    <row r="1549" spans="1:26" ht="12.75" customHeight="1" x14ac:dyDescent="0.2">
      <c r="A1549" s="13">
        <v>156</v>
      </c>
      <c r="B1549" s="5">
        <v>13</v>
      </c>
      <c r="C1549" s="5">
        <f>'P-VRIO'!D17</f>
        <v>0</v>
      </c>
      <c r="D1549" s="5">
        <f>'P-VRIO'!E17</f>
        <v>0</v>
      </c>
      <c r="E1549" s="5">
        <v>0</v>
      </c>
      <c r="F1549" s="5">
        <v>0</v>
      </c>
      <c r="G1549" s="6">
        <f t="shared" si="48"/>
        <v>0</v>
      </c>
      <c r="H1549" s="6">
        <f t="shared" si="49"/>
        <v>0</v>
      </c>
      <c r="I1549" s="14">
        <f t="shared" si="51"/>
        <v>0</v>
      </c>
      <c r="J1549" s="6">
        <f>IF(AND(Skriveni!C1549&lt;&gt;0,Skriveni!D1549&lt;&gt;0),1,0)</f>
        <v>0</v>
      </c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</row>
    <row r="1550" spans="1:26" ht="12.75" customHeight="1" x14ac:dyDescent="0.2">
      <c r="A1550" s="13">
        <v>156</v>
      </c>
      <c r="B1550" s="5">
        <v>14</v>
      </c>
      <c r="C1550" s="5">
        <f>'P-VRIO'!D18</f>
        <v>0</v>
      </c>
      <c r="D1550" s="5">
        <f>'P-VRIO'!E18</f>
        <v>0</v>
      </c>
      <c r="E1550" s="5">
        <v>0</v>
      </c>
      <c r="F1550" s="5">
        <v>0</v>
      </c>
      <c r="G1550" s="6">
        <f t="shared" si="48"/>
        <v>0</v>
      </c>
      <c r="H1550" s="6">
        <f t="shared" si="49"/>
        <v>0</v>
      </c>
      <c r="I1550" s="14">
        <f t="shared" si="51"/>
        <v>0</v>
      </c>
      <c r="J1550" s="6">
        <f>IF(AND(Skriveni!C1550&lt;&gt;0,Skriveni!D1550&lt;&gt;0),1,0)</f>
        <v>0</v>
      </c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</row>
    <row r="1551" spans="1:26" ht="12.75" customHeight="1" x14ac:dyDescent="0.2">
      <c r="A1551" s="13">
        <v>156</v>
      </c>
      <c r="B1551" s="5">
        <v>15</v>
      </c>
      <c r="C1551" s="5">
        <f>'P-VRIO'!D19</f>
        <v>0</v>
      </c>
      <c r="D1551" s="5">
        <f>'P-VRIO'!E19</f>
        <v>0</v>
      </c>
      <c r="E1551" s="5">
        <v>0</v>
      </c>
      <c r="F1551" s="5">
        <v>0</v>
      </c>
      <c r="G1551" s="6">
        <f t="shared" si="48"/>
        <v>0</v>
      </c>
      <c r="H1551" s="6">
        <f t="shared" si="49"/>
        <v>0</v>
      </c>
      <c r="I1551" s="14">
        <f t="shared" si="51"/>
        <v>0</v>
      </c>
      <c r="J1551" s="6">
        <f>IF(AND(Skriveni!C1551&lt;&gt;0,Skriveni!D1551&lt;&gt;0),1,0)</f>
        <v>0</v>
      </c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</row>
    <row r="1552" spans="1:26" ht="12.75" customHeight="1" x14ac:dyDescent="0.2">
      <c r="A1552" s="13">
        <v>156</v>
      </c>
      <c r="B1552" s="5">
        <v>16</v>
      </c>
      <c r="C1552" s="5">
        <f>'P-VRIO'!D20</f>
        <v>0</v>
      </c>
      <c r="D1552" s="5">
        <f>'P-VRIO'!E20</f>
        <v>0</v>
      </c>
      <c r="E1552" s="5">
        <v>0</v>
      </c>
      <c r="F1552" s="5">
        <v>0</v>
      </c>
      <c r="G1552" s="6">
        <f t="shared" si="48"/>
        <v>0</v>
      </c>
      <c r="H1552" s="6">
        <f t="shared" si="49"/>
        <v>0</v>
      </c>
      <c r="I1552" s="14">
        <f t="shared" si="51"/>
        <v>0</v>
      </c>
      <c r="J1552" s="6">
        <f>IF(AND(Skriveni!C1552&lt;&gt;0,Skriveni!D1552&lt;&gt;0),1,0)</f>
        <v>0</v>
      </c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  <c r="Z1552" s="8"/>
    </row>
    <row r="1553" spans="1:26" ht="12.75" customHeight="1" x14ac:dyDescent="0.2">
      <c r="A1553" s="13">
        <v>156</v>
      </c>
      <c r="B1553" s="5">
        <v>17</v>
      </c>
      <c r="C1553" s="5">
        <f>'P-VRIO'!D21</f>
        <v>0</v>
      </c>
      <c r="D1553" s="5">
        <f>'P-VRIO'!E21</f>
        <v>0</v>
      </c>
      <c r="E1553" s="5">
        <v>0</v>
      </c>
      <c r="F1553" s="5">
        <v>0</v>
      </c>
      <c r="G1553" s="6">
        <f t="shared" si="48"/>
        <v>0</v>
      </c>
      <c r="H1553" s="6">
        <f t="shared" si="49"/>
        <v>0</v>
      </c>
      <c r="I1553" s="14">
        <f t="shared" si="51"/>
        <v>0</v>
      </c>
      <c r="J1553" s="6">
        <f>IF(AND(Skriveni!C1553&lt;&gt;0,Skriveni!D1553&lt;&gt;0),1,0)</f>
        <v>0</v>
      </c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/>
    </row>
    <row r="1554" spans="1:26" ht="12.75" customHeight="1" x14ac:dyDescent="0.2">
      <c r="A1554" s="13">
        <v>156</v>
      </c>
      <c r="B1554" s="5">
        <v>18</v>
      </c>
      <c r="C1554" s="5">
        <f>'P-VRIO'!D22</f>
        <v>0</v>
      </c>
      <c r="D1554" s="5">
        <f>'P-VRIO'!E22</f>
        <v>0</v>
      </c>
      <c r="E1554" s="5">
        <v>0</v>
      </c>
      <c r="F1554" s="5">
        <v>0</v>
      </c>
      <c r="G1554" s="6">
        <f t="shared" si="48"/>
        <v>0</v>
      </c>
      <c r="H1554" s="6">
        <f t="shared" si="49"/>
        <v>0</v>
      </c>
      <c r="I1554" s="14">
        <v>0</v>
      </c>
      <c r="J1554" s="6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</row>
    <row r="1555" spans="1:26" ht="12.75" customHeight="1" x14ac:dyDescent="0.2">
      <c r="A1555" s="13">
        <v>156</v>
      </c>
      <c r="B1555" s="5">
        <v>19</v>
      </c>
      <c r="C1555" s="5">
        <f>'P-VRIO'!D23</f>
        <v>0</v>
      </c>
      <c r="D1555" s="5">
        <f>'P-VRIO'!E23</f>
        <v>0</v>
      </c>
      <c r="E1555" s="5">
        <v>0</v>
      </c>
      <c r="F1555" s="5">
        <v>0</v>
      </c>
      <c r="G1555" s="6">
        <f t="shared" si="48"/>
        <v>0</v>
      </c>
      <c r="H1555" s="6">
        <f t="shared" si="49"/>
        <v>0</v>
      </c>
      <c r="I1555" s="14">
        <v>0</v>
      </c>
      <c r="J1555" s="6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</row>
    <row r="1556" spans="1:26" ht="12.75" customHeight="1" x14ac:dyDescent="0.2">
      <c r="A1556" s="13">
        <v>156</v>
      </c>
      <c r="B1556" s="5">
        <v>20</v>
      </c>
      <c r="C1556" s="5">
        <f>'P-VRIO'!D24</f>
        <v>0</v>
      </c>
      <c r="D1556" s="5">
        <f>'P-VRIO'!E24</f>
        <v>0</v>
      </c>
      <c r="E1556" s="5">
        <v>0</v>
      </c>
      <c r="F1556" s="5">
        <v>0</v>
      </c>
      <c r="G1556" s="6">
        <f t="shared" si="48"/>
        <v>0</v>
      </c>
      <c r="H1556" s="6">
        <f t="shared" si="49"/>
        <v>0</v>
      </c>
      <c r="I1556" s="14">
        <f t="shared" ref="I1556:I1561" si="52">G1556*H1556</f>
        <v>0</v>
      </c>
      <c r="J1556" s="6">
        <f>IF(AND(Skriveni!C1556&lt;&gt;0,Skriveni!D1556&lt;&gt;0),1,0)</f>
        <v>0</v>
      </c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</row>
    <row r="1557" spans="1:26" ht="12.75" customHeight="1" x14ac:dyDescent="0.2">
      <c r="A1557" s="13">
        <v>156</v>
      </c>
      <c r="B1557" s="5">
        <v>21</v>
      </c>
      <c r="C1557" s="5">
        <f>'P-VRIO'!D25</f>
        <v>0</v>
      </c>
      <c r="D1557" s="5">
        <f>'P-VRIO'!E25</f>
        <v>0</v>
      </c>
      <c r="E1557" s="5">
        <v>0</v>
      </c>
      <c r="F1557" s="5">
        <v>0</v>
      </c>
      <c r="G1557" s="6">
        <f t="shared" si="48"/>
        <v>0</v>
      </c>
      <c r="H1557" s="6">
        <f t="shared" si="49"/>
        <v>0</v>
      </c>
      <c r="I1557" s="14">
        <f t="shared" si="52"/>
        <v>0</v>
      </c>
      <c r="J1557" s="6">
        <f>IF(AND(Skriveni!C1557&lt;&gt;0,Skriveni!D1557&lt;&gt;0),1,0)</f>
        <v>0</v>
      </c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</row>
    <row r="1558" spans="1:26" ht="12.75" customHeight="1" x14ac:dyDescent="0.2">
      <c r="A1558" s="13">
        <v>156</v>
      </c>
      <c r="B1558" s="5">
        <v>22</v>
      </c>
      <c r="C1558" s="5">
        <f>'P-VRIO'!D26</f>
        <v>0</v>
      </c>
      <c r="D1558" s="5">
        <f>'P-VRIO'!E26</f>
        <v>0</v>
      </c>
      <c r="E1558" s="5">
        <v>0</v>
      </c>
      <c r="F1558" s="5">
        <v>0</v>
      </c>
      <c r="G1558" s="6">
        <f t="shared" si="48"/>
        <v>0</v>
      </c>
      <c r="H1558" s="6">
        <f t="shared" si="49"/>
        <v>0</v>
      </c>
      <c r="I1558" s="14">
        <f t="shared" si="52"/>
        <v>0</v>
      </c>
      <c r="J1558" s="6">
        <f>IF(AND(Skriveni!C1558&lt;&gt;0,Skriveni!D1558&lt;&gt;0),1,0)</f>
        <v>0</v>
      </c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</row>
    <row r="1559" spans="1:26" ht="12.75" customHeight="1" x14ac:dyDescent="0.2">
      <c r="A1559" s="13">
        <v>156</v>
      </c>
      <c r="B1559" s="5">
        <v>23</v>
      </c>
      <c r="C1559" s="5">
        <f>'P-VRIO'!D27</f>
        <v>0</v>
      </c>
      <c r="D1559" s="5">
        <f>'P-VRIO'!E27</f>
        <v>0</v>
      </c>
      <c r="E1559" s="5">
        <v>0</v>
      </c>
      <c r="F1559" s="5">
        <v>0</v>
      </c>
      <c r="G1559" s="6">
        <f t="shared" si="48"/>
        <v>0</v>
      </c>
      <c r="H1559" s="6">
        <f t="shared" si="49"/>
        <v>0</v>
      </c>
      <c r="I1559" s="14">
        <f t="shared" si="52"/>
        <v>0</v>
      </c>
      <c r="J1559" s="6">
        <f>IF(AND(Skriveni!C1559&lt;&gt;0,Skriveni!D1559&lt;&gt;0),1,0)</f>
        <v>0</v>
      </c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  <c r="Z1559" s="8"/>
    </row>
    <row r="1560" spans="1:26" ht="12.75" customHeight="1" x14ac:dyDescent="0.2">
      <c r="A1560" s="13">
        <v>156</v>
      </c>
      <c r="B1560" s="5">
        <v>24</v>
      </c>
      <c r="C1560" s="5">
        <f>'P-VRIO'!D28</f>
        <v>0</v>
      </c>
      <c r="D1560" s="5">
        <f>'P-VRIO'!E28</f>
        <v>0</v>
      </c>
      <c r="E1560" s="5">
        <v>0</v>
      </c>
      <c r="F1560" s="5">
        <v>0</v>
      </c>
      <c r="G1560" s="6">
        <f t="shared" si="48"/>
        <v>0</v>
      </c>
      <c r="H1560" s="6">
        <f t="shared" si="49"/>
        <v>0</v>
      </c>
      <c r="I1560" s="14">
        <f t="shared" si="52"/>
        <v>0</v>
      </c>
      <c r="J1560" s="6">
        <f>IF(AND(Skriveni!C1560&lt;&gt;0,Skriveni!D1560&lt;&gt;0),1,0)</f>
        <v>0</v>
      </c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</row>
    <row r="1561" spans="1:26" ht="12.75" customHeight="1" x14ac:dyDescent="0.2">
      <c r="A1561" s="13">
        <v>156</v>
      </c>
      <c r="B1561" s="5">
        <v>25</v>
      </c>
      <c r="C1561" s="5">
        <f>'P-VRIO'!D29</f>
        <v>0</v>
      </c>
      <c r="D1561" s="5">
        <f>'P-VRIO'!E29</f>
        <v>0</v>
      </c>
      <c r="E1561" s="5">
        <v>0</v>
      </c>
      <c r="F1561" s="5">
        <v>0</v>
      </c>
      <c r="G1561" s="6">
        <f t="shared" si="48"/>
        <v>0</v>
      </c>
      <c r="H1561" s="6">
        <f t="shared" si="49"/>
        <v>0</v>
      </c>
      <c r="I1561" s="14">
        <f t="shared" si="52"/>
        <v>0</v>
      </c>
      <c r="J1561" s="6">
        <f>IF(AND(Skriveni!C1561&lt;&gt;0,Skriveni!D1561&lt;&gt;0),1,0)</f>
        <v>0</v>
      </c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</row>
    <row r="1562" spans="1:26" ht="12.75" customHeight="1" x14ac:dyDescent="0.2">
      <c r="A1562" s="13">
        <v>156</v>
      </c>
      <c r="B1562" s="5">
        <v>26</v>
      </c>
      <c r="C1562" s="5">
        <f>'P-VRIO'!D30</f>
        <v>0</v>
      </c>
      <c r="D1562" s="5">
        <f>'P-VRIO'!E30</f>
        <v>0</v>
      </c>
      <c r="E1562" s="5">
        <v>0</v>
      </c>
      <c r="F1562" s="5">
        <v>0</v>
      </c>
      <c r="G1562" s="6">
        <f t="shared" si="48"/>
        <v>0</v>
      </c>
      <c r="H1562" s="6">
        <f t="shared" si="49"/>
        <v>0</v>
      </c>
      <c r="I1562" s="14">
        <v>0</v>
      </c>
      <c r="J1562" s="6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</row>
    <row r="1563" spans="1:26" ht="12.75" customHeight="1" x14ac:dyDescent="0.2">
      <c r="A1563" s="13">
        <v>156</v>
      </c>
      <c r="B1563" s="5">
        <v>27</v>
      </c>
      <c r="C1563" s="5">
        <f>'P-VRIO'!D31</f>
        <v>0</v>
      </c>
      <c r="D1563" s="5">
        <f>'P-VRIO'!E31</f>
        <v>0</v>
      </c>
      <c r="E1563" s="5">
        <v>0</v>
      </c>
      <c r="F1563" s="5">
        <v>0</v>
      </c>
      <c r="G1563" s="6">
        <f t="shared" si="48"/>
        <v>0</v>
      </c>
      <c r="H1563" s="6">
        <f t="shared" si="49"/>
        <v>0</v>
      </c>
      <c r="I1563" s="14">
        <f t="shared" ref="I1563:I1569" si="53">G1563*H1563</f>
        <v>0</v>
      </c>
      <c r="J1563" s="6">
        <f>IF(AND(Skriveni!C1563&lt;&gt;0,Skriveni!D1563&lt;&gt;0),1,0)</f>
        <v>0</v>
      </c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</row>
    <row r="1564" spans="1:26" ht="12.75" customHeight="1" x14ac:dyDescent="0.2">
      <c r="A1564" s="13">
        <v>156</v>
      </c>
      <c r="B1564" s="5">
        <v>28</v>
      </c>
      <c r="C1564" s="5">
        <f>'P-VRIO'!D32</f>
        <v>0</v>
      </c>
      <c r="D1564" s="5">
        <f>'P-VRIO'!E32</f>
        <v>0</v>
      </c>
      <c r="E1564" s="5">
        <v>0</v>
      </c>
      <c r="F1564" s="5">
        <v>0</v>
      </c>
      <c r="G1564" s="6">
        <f t="shared" si="48"/>
        <v>0</v>
      </c>
      <c r="H1564" s="6">
        <f t="shared" si="49"/>
        <v>0</v>
      </c>
      <c r="I1564" s="14">
        <f t="shared" si="53"/>
        <v>0</v>
      </c>
      <c r="J1564" s="6">
        <f>IF(AND(Skriveni!C1564&lt;&gt;0,Skriveni!D1564&lt;&gt;0),1,0)</f>
        <v>0</v>
      </c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</row>
    <row r="1565" spans="1:26" ht="12.75" customHeight="1" x14ac:dyDescent="0.2">
      <c r="A1565" s="13">
        <v>156</v>
      </c>
      <c r="B1565" s="5">
        <v>29</v>
      </c>
      <c r="C1565" s="5">
        <f>'P-VRIO'!D33</f>
        <v>0</v>
      </c>
      <c r="D1565" s="5">
        <f>'P-VRIO'!E33</f>
        <v>0</v>
      </c>
      <c r="E1565" s="5">
        <v>0</v>
      </c>
      <c r="F1565" s="5">
        <v>0</v>
      </c>
      <c r="G1565" s="6">
        <f t="shared" si="48"/>
        <v>0</v>
      </c>
      <c r="H1565" s="6">
        <f t="shared" si="49"/>
        <v>0</v>
      </c>
      <c r="I1565" s="14">
        <f t="shared" si="53"/>
        <v>0</v>
      </c>
      <c r="J1565" s="6">
        <f>IF(AND(Skriveni!C1565&lt;&gt;0,Skriveni!D1565&lt;&gt;0),1,0)</f>
        <v>0</v>
      </c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</row>
    <row r="1566" spans="1:26" ht="12.75" customHeight="1" x14ac:dyDescent="0.2">
      <c r="A1566" s="13">
        <v>156</v>
      </c>
      <c r="B1566" s="5">
        <v>30</v>
      </c>
      <c r="C1566" s="5">
        <f>'P-VRIO'!D34</f>
        <v>0</v>
      </c>
      <c r="D1566" s="5">
        <f>'P-VRIO'!E34</f>
        <v>0</v>
      </c>
      <c r="E1566" s="5">
        <v>0</v>
      </c>
      <c r="F1566" s="5">
        <v>0</v>
      </c>
      <c r="G1566" s="6">
        <f t="shared" si="48"/>
        <v>0</v>
      </c>
      <c r="H1566" s="6">
        <f t="shared" si="49"/>
        <v>0</v>
      </c>
      <c r="I1566" s="14">
        <f t="shared" si="53"/>
        <v>0</v>
      </c>
      <c r="J1566" s="6">
        <f>IF(AND(Skriveni!C1566&lt;&gt;0,Skriveni!D1566&lt;&gt;0),1,0)</f>
        <v>0</v>
      </c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</row>
    <row r="1567" spans="1:26" ht="12.75" customHeight="1" x14ac:dyDescent="0.2">
      <c r="A1567" s="13">
        <v>156</v>
      </c>
      <c r="B1567" s="5">
        <v>31</v>
      </c>
      <c r="C1567" s="5">
        <f>'P-VRIO'!D35</f>
        <v>0</v>
      </c>
      <c r="D1567" s="5">
        <f>'P-VRIO'!E35</f>
        <v>0</v>
      </c>
      <c r="E1567" s="5">
        <v>0</v>
      </c>
      <c r="F1567" s="5">
        <v>0</v>
      </c>
      <c r="G1567" s="6">
        <f t="shared" si="48"/>
        <v>0</v>
      </c>
      <c r="H1567" s="6">
        <f t="shared" si="49"/>
        <v>0</v>
      </c>
      <c r="I1567" s="14">
        <f t="shared" si="53"/>
        <v>0</v>
      </c>
      <c r="J1567" s="6">
        <f>IF(AND(Skriveni!C1567&lt;&gt;0,Skriveni!D1567&lt;&gt;0),1,0)</f>
        <v>0</v>
      </c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</row>
    <row r="1568" spans="1:26" ht="12.75" customHeight="1" x14ac:dyDescent="0.2">
      <c r="A1568" s="13">
        <v>156</v>
      </c>
      <c r="B1568" s="5">
        <v>32</v>
      </c>
      <c r="C1568" s="5">
        <f>'P-VRIO'!D36</f>
        <v>0</v>
      </c>
      <c r="D1568" s="5">
        <f>'P-VRIO'!E36</f>
        <v>0</v>
      </c>
      <c r="E1568" s="5">
        <v>0</v>
      </c>
      <c r="F1568" s="5">
        <v>0</v>
      </c>
      <c r="G1568" s="6">
        <f t="shared" si="48"/>
        <v>0</v>
      </c>
      <c r="H1568" s="6">
        <f t="shared" si="49"/>
        <v>0</v>
      </c>
      <c r="I1568" s="14">
        <f t="shared" si="53"/>
        <v>0</v>
      </c>
      <c r="J1568" s="6">
        <f>IF(AND(Skriveni!C1568&lt;&gt;0,Skriveni!D1568&lt;&gt;0),1,0)</f>
        <v>0</v>
      </c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</row>
    <row r="1569" spans="1:26" ht="12.75" customHeight="1" x14ac:dyDescent="0.2">
      <c r="A1569" s="13">
        <v>156</v>
      </c>
      <c r="B1569" s="5">
        <v>33</v>
      </c>
      <c r="C1569" s="5">
        <f>'P-VRIO'!D37</f>
        <v>0</v>
      </c>
      <c r="D1569" s="5">
        <f>'P-VRIO'!E37</f>
        <v>0</v>
      </c>
      <c r="E1569" s="5">
        <v>0</v>
      </c>
      <c r="F1569" s="5">
        <v>0</v>
      </c>
      <c r="G1569" s="6">
        <f t="shared" si="48"/>
        <v>0</v>
      </c>
      <c r="H1569" s="6">
        <f t="shared" si="49"/>
        <v>0</v>
      </c>
      <c r="I1569" s="14">
        <f t="shared" si="53"/>
        <v>0</v>
      </c>
      <c r="J1569" s="6">
        <f>IF(AND(Skriveni!C1569&lt;&gt;0,Skriveni!D1569&lt;&gt;0),1,0)</f>
        <v>0</v>
      </c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</row>
    <row r="1570" spans="1:26" ht="12.75" customHeight="1" x14ac:dyDescent="0.2">
      <c r="A1570" s="13">
        <v>156</v>
      </c>
      <c r="B1570" s="5">
        <v>34</v>
      </c>
      <c r="C1570" s="5">
        <f>'P-VRIO'!D38</f>
        <v>0</v>
      </c>
      <c r="D1570" s="5">
        <f>'P-VRIO'!E38</f>
        <v>0</v>
      </c>
      <c r="E1570" s="5">
        <v>0</v>
      </c>
      <c r="F1570" s="5">
        <v>0</v>
      </c>
      <c r="G1570" s="6">
        <f t="shared" si="48"/>
        <v>0</v>
      </c>
      <c r="H1570" s="6">
        <f t="shared" si="49"/>
        <v>0</v>
      </c>
      <c r="I1570" s="14">
        <v>0</v>
      </c>
      <c r="J1570" s="6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</row>
    <row r="1571" spans="1:26" ht="12.75" customHeight="1" x14ac:dyDescent="0.2">
      <c r="A1571" s="13">
        <v>156</v>
      </c>
      <c r="B1571" s="5">
        <v>35</v>
      </c>
      <c r="C1571" s="5">
        <f>'P-VRIO'!D39</f>
        <v>0</v>
      </c>
      <c r="D1571" s="5">
        <f>'P-VRIO'!E39</f>
        <v>0</v>
      </c>
      <c r="E1571" s="5">
        <v>0</v>
      </c>
      <c r="F1571" s="5">
        <v>0</v>
      </c>
      <c r="G1571" s="6">
        <f t="shared" si="48"/>
        <v>0</v>
      </c>
      <c r="H1571" s="6">
        <f t="shared" si="49"/>
        <v>0</v>
      </c>
      <c r="I1571" s="14">
        <v>0</v>
      </c>
      <c r="J1571" s="6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  <c r="Z1571" s="8"/>
    </row>
    <row r="1572" spans="1:26" ht="12.75" customHeight="1" x14ac:dyDescent="0.2">
      <c r="A1572" s="13">
        <v>156</v>
      </c>
      <c r="B1572" s="5">
        <v>36</v>
      </c>
      <c r="C1572" s="5">
        <f>'P-VRIO'!D40</f>
        <v>0</v>
      </c>
      <c r="D1572" s="5">
        <f>'P-VRIO'!E40</f>
        <v>0</v>
      </c>
      <c r="E1572" s="5">
        <v>0</v>
      </c>
      <c r="F1572" s="5">
        <v>0</v>
      </c>
      <c r="G1572" s="6">
        <f t="shared" si="48"/>
        <v>0</v>
      </c>
      <c r="H1572" s="6">
        <f t="shared" si="49"/>
        <v>0</v>
      </c>
      <c r="I1572" s="14">
        <f>G1572*H1572</f>
        <v>0</v>
      </c>
      <c r="J1572" s="6">
        <f>IF(AND(Skriveni!C1572&lt;&gt;0,Skriveni!D1572&lt;&gt;0),1,0)</f>
        <v>0</v>
      </c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</row>
    <row r="1573" spans="1:26" ht="12.75" customHeight="1" x14ac:dyDescent="0.2">
      <c r="A1573" s="13">
        <v>156</v>
      </c>
      <c r="B1573" s="5">
        <v>37</v>
      </c>
      <c r="C1573" s="5">
        <f>'P-VRIO'!D41</f>
        <v>0</v>
      </c>
      <c r="D1573" s="5">
        <f>'P-VRIO'!E41</f>
        <v>0</v>
      </c>
      <c r="E1573" s="5">
        <v>0</v>
      </c>
      <c r="F1573" s="5">
        <v>0</v>
      </c>
      <c r="G1573" s="6">
        <f t="shared" si="48"/>
        <v>0</v>
      </c>
      <c r="H1573" s="6">
        <f t="shared" si="49"/>
        <v>0</v>
      </c>
      <c r="I1573" s="14">
        <f>G1573*H1573</f>
        <v>0</v>
      </c>
      <c r="J1573" s="6">
        <f>IF(AND(Skriveni!C1573&lt;&gt;0,Skriveni!D1573&lt;&gt;0),1,0)</f>
        <v>0</v>
      </c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</row>
    <row r="1574" spans="1:26" ht="12.75" customHeight="1" x14ac:dyDescent="0.2">
      <c r="A1574" s="13">
        <v>156</v>
      </c>
      <c r="B1574" s="5">
        <v>38</v>
      </c>
      <c r="C1574" s="5">
        <f>'P-VRIO'!D42</f>
        <v>0</v>
      </c>
      <c r="D1574" s="5">
        <f>'P-VRIO'!E42</f>
        <v>0</v>
      </c>
      <c r="E1574" s="5">
        <v>0</v>
      </c>
      <c r="F1574" s="5">
        <v>0</v>
      </c>
      <c r="G1574" s="6">
        <f t="shared" si="48"/>
        <v>0</v>
      </c>
      <c r="H1574" s="6">
        <f t="shared" si="49"/>
        <v>0</v>
      </c>
      <c r="I1574" s="14">
        <f>G1574*H1574</f>
        <v>0</v>
      </c>
      <c r="J1574" s="6">
        <f>IF(AND(Skriveni!C1574&lt;&gt;0,Skriveni!D1574&lt;&gt;0),1,0)</f>
        <v>0</v>
      </c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</row>
    <row r="1575" spans="1:26" ht="12.75" customHeight="1" x14ac:dyDescent="0.2">
      <c r="A1575" s="13">
        <v>156</v>
      </c>
      <c r="B1575" s="5">
        <v>39</v>
      </c>
      <c r="C1575" s="5">
        <f>'P-VRIO'!D43</f>
        <v>0</v>
      </c>
      <c r="D1575" s="5">
        <f>'P-VRIO'!E43</f>
        <v>0</v>
      </c>
      <c r="E1575" s="5">
        <v>0</v>
      </c>
      <c r="F1575" s="5">
        <v>0</v>
      </c>
      <c r="G1575" s="6">
        <f t="shared" si="48"/>
        <v>0</v>
      </c>
      <c r="H1575" s="6">
        <f t="shared" si="49"/>
        <v>0</v>
      </c>
      <c r="I1575" s="14">
        <f>G1575*H1575</f>
        <v>0</v>
      </c>
      <c r="J1575" s="6">
        <f>IF(AND(Skriveni!C1575&lt;&gt;0,Skriveni!D1575&lt;&gt;0),1,0)</f>
        <v>0</v>
      </c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</row>
    <row r="1576" spans="1:26" ht="12.75" customHeight="1" x14ac:dyDescent="0.2">
      <c r="A1576" s="13">
        <v>156</v>
      </c>
      <c r="B1576" s="5">
        <v>40</v>
      </c>
      <c r="C1576" s="5">
        <f>'P-VRIO'!D44</f>
        <v>0</v>
      </c>
      <c r="D1576" s="5">
        <f>'P-VRIO'!E44</f>
        <v>0</v>
      </c>
      <c r="E1576" s="5">
        <v>0</v>
      </c>
      <c r="F1576" s="5">
        <v>0</v>
      </c>
      <c r="G1576" s="6">
        <f t="shared" si="48"/>
        <v>0</v>
      </c>
      <c r="H1576" s="6">
        <f t="shared" si="49"/>
        <v>0</v>
      </c>
      <c r="I1576" s="14">
        <v>0</v>
      </c>
      <c r="J1576" s="6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</row>
    <row r="1577" spans="1:26" ht="12.75" customHeight="1" x14ac:dyDescent="0.2">
      <c r="A1577" s="13">
        <v>156</v>
      </c>
      <c r="B1577" s="5">
        <v>41</v>
      </c>
      <c r="C1577" s="5">
        <f>'P-VRIO'!D45</f>
        <v>0</v>
      </c>
      <c r="D1577" s="5">
        <f>'P-VRIO'!E45</f>
        <v>0</v>
      </c>
      <c r="E1577" s="5">
        <v>0</v>
      </c>
      <c r="F1577" s="5">
        <v>0</v>
      </c>
      <c r="G1577" s="6">
        <f t="shared" si="48"/>
        <v>0</v>
      </c>
      <c r="H1577" s="6">
        <f t="shared" si="49"/>
        <v>0</v>
      </c>
      <c r="I1577" s="14">
        <f>G1577*H1577</f>
        <v>0</v>
      </c>
      <c r="J1577" s="6">
        <f>IF(AND(Skriveni!C1577&lt;&gt;0,Skriveni!D1577&lt;&gt;0),1,0)</f>
        <v>0</v>
      </c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</row>
    <row r="1578" spans="1:26" ht="12.75" customHeight="1" x14ac:dyDescent="0.2">
      <c r="A1578" s="13">
        <v>156</v>
      </c>
      <c r="B1578" s="5">
        <v>42</v>
      </c>
      <c r="C1578" s="5">
        <f>'P-VRIO'!D46</f>
        <v>0</v>
      </c>
      <c r="D1578" s="5">
        <f>'P-VRIO'!E46</f>
        <v>0</v>
      </c>
      <c r="E1578" s="5">
        <v>0</v>
      </c>
      <c r="F1578" s="5">
        <v>0</v>
      </c>
      <c r="G1578" s="6">
        <f t="shared" si="48"/>
        <v>0</v>
      </c>
      <c r="H1578" s="6">
        <f t="shared" si="49"/>
        <v>0</v>
      </c>
      <c r="I1578" s="14">
        <f>G1578*H1578</f>
        <v>0</v>
      </c>
      <c r="J1578" s="6">
        <f>IF(AND(Skriveni!C1578&lt;&gt;0,Skriveni!D1578&lt;&gt;0),1,0)</f>
        <v>0</v>
      </c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</row>
    <row r="1579" spans="1:26" ht="12.75" customHeight="1" x14ac:dyDescent="0.2">
      <c r="A1579" s="13">
        <v>156</v>
      </c>
      <c r="B1579" s="5">
        <v>43</v>
      </c>
      <c r="C1579" s="5">
        <f>'P-VRIO'!D47</f>
        <v>0</v>
      </c>
      <c r="D1579" s="5">
        <f>'P-VRIO'!E47</f>
        <v>0</v>
      </c>
      <c r="E1579" s="5">
        <v>0</v>
      </c>
      <c r="F1579" s="5">
        <v>0</v>
      </c>
      <c r="G1579" s="6">
        <f t="shared" si="48"/>
        <v>0</v>
      </c>
      <c r="H1579" s="6">
        <f t="shared" si="49"/>
        <v>0</v>
      </c>
      <c r="I1579" s="14">
        <f>G1579*H1579</f>
        <v>0</v>
      </c>
      <c r="J1579" s="6">
        <f>IF(AND(Skriveni!C1579&lt;&gt;0,Skriveni!D1579&lt;&gt;0),1,0)</f>
        <v>0</v>
      </c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</row>
    <row r="1580" spans="1:26" ht="12.75" customHeight="1" x14ac:dyDescent="0.2">
      <c r="A1580" s="16">
        <v>156</v>
      </c>
      <c r="B1580" s="17">
        <v>44</v>
      </c>
      <c r="C1580" s="17">
        <f>'P-VRIO'!D48</f>
        <v>0</v>
      </c>
      <c r="D1580" s="17">
        <f>'P-VRIO'!E48</f>
        <v>0</v>
      </c>
      <c r="E1580" s="17">
        <v>0</v>
      </c>
      <c r="F1580" s="17">
        <v>0</v>
      </c>
      <c r="G1580" s="18">
        <f t="shared" si="48"/>
        <v>0</v>
      </c>
      <c r="H1580" s="18">
        <f t="shared" si="49"/>
        <v>0</v>
      </c>
      <c r="I1580" s="19">
        <f>G1580*H1580</f>
        <v>0</v>
      </c>
      <c r="J1580" s="6">
        <f>IF(AND(Skriveni!C1580&lt;&gt;0,Skriveni!D1580&lt;&gt;0),1,0)</f>
        <v>0</v>
      </c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</row>
    <row r="1581" spans="1:26" ht="12.75" customHeight="1" x14ac:dyDescent="0.2">
      <c r="A1581" s="9">
        <v>159</v>
      </c>
      <c r="B1581" s="10">
        <v>1</v>
      </c>
      <c r="C1581" s="10">
        <f>OBVEZE!D5</f>
        <v>69301.119999999995</v>
      </c>
      <c r="D1581" s="10"/>
      <c r="E1581" s="10">
        <v>0</v>
      </c>
      <c r="F1581" s="10">
        <v>0</v>
      </c>
      <c r="G1581" s="11">
        <f t="shared" ref="G1581:G1612" si="54">B1581/1000*C1581</f>
        <v>69.301119999999997</v>
      </c>
      <c r="H1581" s="11">
        <f t="shared" ref="H1581:H1612" si="55">ABS(C1581-ROUND(C1581,0))</f>
        <v>0.11999999999534339</v>
      </c>
      <c r="I1581" s="12"/>
      <c r="J1581" s="7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8"/>
    </row>
    <row r="1582" spans="1:26" ht="12.75" customHeight="1" x14ac:dyDescent="0.2">
      <c r="A1582" s="13">
        <v>159</v>
      </c>
      <c r="B1582" s="5">
        <v>2</v>
      </c>
      <c r="C1582" s="5">
        <f>OBVEZE!D6</f>
        <v>707463.85</v>
      </c>
      <c r="D1582" s="5">
        <v>0</v>
      </c>
      <c r="E1582" s="5">
        <v>0</v>
      </c>
      <c r="F1582" s="5">
        <v>0</v>
      </c>
      <c r="G1582" s="6">
        <f t="shared" si="54"/>
        <v>1414.9277</v>
      </c>
      <c r="H1582" s="6">
        <f t="shared" si="55"/>
        <v>0.15000000002328306</v>
      </c>
      <c r="I1582" s="14"/>
      <c r="J1582" s="7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</row>
    <row r="1583" spans="1:26" ht="12.75" customHeight="1" x14ac:dyDescent="0.2">
      <c r="A1583" s="13">
        <v>159</v>
      </c>
      <c r="B1583" s="5">
        <v>3</v>
      </c>
      <c r="C1583" s="5">
        <f>OBVEZE!D7</f>
        <v>0</v>
      </c>
      <c r="D1583" s="5">
        <v>0</v>
      </c>
      <c r="E1583" s="5">
        <v>0</v>
      </c>
      <c r="F1583" s="5">
        <v>0</v>
      </c>
      <c r="G1583" s="6">
        <f t="shared" si="54"/>
        <v>0</v>
      </c>
      <c r="H1583" s="6">
        <f t="shared" si="55"/>
        <v>0</v>
      </c>
      <c r="I1583" s="14"/>
      <c r="J1583" s="7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</row>
    <row r="1584" spans="1:26" ht="12.75" customHeight="1" x14ac:dyDescent="0.2">
      <c r="A1584" s="13">
        <v>159</v>
      </c>
      <c r="B1584" s="5">
        <v>4</v>
      </c>
      <c r="C1584" s="5">
        <f>OBVEZE!D8</f>
        <v>706293.95</v>
      </c>
      <c r="D1584" s="5">
        <v>0</v>
      </c>
      <c r="E1584" s="5">
        <v>0</v>
      </c>
      <c r="F1584" s="5">
        <v>0</v>
      </c>
      <c r="G1584" s="6">
        <f t="shared" si="54"/>
        <v>2825.1758</v>
      </c>
      <c r="H1584" s="6">
        <f t="shared" si="55"/>
        <v>5.0000000046566129E-2</v>
      </c>
      <c r="I1584" s="14"/>
      <c r="J1584" s="7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</row>
    <row r="1585" spans="1:26" ht="12.75" customHeight="1" x14ac:dyDescent="0.2">
      <c r="A1585" s="13">
        <v>159</v>
      </c>
      <c r="B1585" s="5">
        <v>5</v>
      </c>
      <c r="C1585" s="5">
        <f>OBVEZE!D9</f>
        <v>579031.99</v>
      </c>
      <c r="D1585" s="5">
        <v>0</v>
      </c>
      <c r="E1585" s="5">
        <v>0</v>
      </c>
      <c r="F1585" s="5">
        <v>0</v>
      </c>
      <c r="G1585" s="6">
        <f t="shared" si="54"/>
        <v>2895.1599500000002</v>
      </c>
      <c r="H1585" s="6">
        <f t="shared" si="55"/>
        <v>1.0000000009313226E-2</v>
      </c>
      <c r="I1585" s="14"/>
      <c r="J1585" s="7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</row>
    <row r="1586" spans="1:26" ht="12.75" customHeight="1" x14ac:dyDescent="0.2">
      <c r="A1586" s="13">
        <v>159</v>
      </c>
      <c r="B1586" s="5">
        <v>6</v>
      </c>
      <c r="C1586" s="5">
        <f>OBVEZE!D10</f>
        <v>126366.51</v>
      </c>
      <c r="D1586" s="5">
        <v>0</v>
      </c>
      <c r="E1586" s="5">
        <v>0</v>
      </c>
      <c r="F1586" s="5">
        <v>0</v>
      </c>
      <c r="G1586" s="6">
        <f t="shared" si="54"/>
        <v>758.19906000000003</v>
      </c>
      <c r="H1586" s="6">
        <f t="shared" si="55"/>
        <v>0.49000000000523869</v>
      </c>
      <c r="I1586" s="14"/>
      <c r="J1586" s="7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</row>
    <row r="1587" spans="1:26" ht="12.75" customHeight="1" x14ac:dyDescent="0.2">
      <c r="A1587" s="13">
        <v>159</v>
      </c>
      <c r="B1587" s="5">
        <v>7</v>
      </c>
      <c r="C1587" s="5">
        <f>OBVEZE!D11</f>
        <v>895.45</v>
      </c>
      <c r="D1587" s="5">
        <v>0</v>
      </c>
      <c r="E1587" s="5">
        <v>0</v>
      </c>
      <c r="F1587" s="5">
        <v>0</v>
      </c>
      <c r="G1587" s="6">
        <f t="shared" si="54"/>
        <v>6.2681500000000003</v>
      </c>
      <c r="H1587" s="6">
        <f t="shared" si="55"/>
        <v>0.45000000000004547</v>
      </c>
      <c r="I1587" s="14"/>
      <c r="J1587" s="7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</row>
    <row r="1588" spans="1:26" ht="12.75" customHeight="1" x14ac:dyDescent="0.2">
      <c r="A1588" s="13">
        <v>159</v>
      </c>
      <c r="B1588" s="5">
        <v>8</v>
      </c>
      <c r="C1588" s="5">
        <f>OBVEZE!D12</f>
        <v>0</v>
      </c>
      <c r="D1588" s="5">
        <v>0</v>
      </c>
      <c r="E1588" s="5">
        <v>0</v>
      </c>
      <c r="F1588" s="5">
        <v>0</v>
      </c>
      <c r="G1588" s="6">
        <f t="shared" si="54"/>
        <v>0</v>
      </c>
      <c r="H1588" s="6">
        <f t="shared" si="55"/>
        <v>0</v>
      </c>
      <c r="I1588" s="14"/>
      <c r="J1588" s="7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  <c r="Z1588" s="8"/>
    </row>
    <row r="1589" spans="1:26" ht="12.75" customHeight="1" x14ac:dyDescent="0.2">
      <c r="A1589" s="13">
        <v>159</v>
      </c>
      <c r="B1589" s="5">
        <v>9</v>
      </c>
      <c r="C1589" s="5">
        <f>OBVEZE!D13</f>
        <v>0</v>
      </c>
      <c r="D1589" s="5">
        <v>0</v>
      </c>
      <c r="E1589" s="5">
        <v>0</v>
      </c>
      <c r="F1589" s="5">
        <v>0</v>
      </c>
      <c r="G1589" s="6">
        <f t="shared" si="54"/>
        <v>0</v>
      </c>
      <c r="H1589" s="6">
        <f t="shared" si="55"/>
        <v>0</v>
      </c>
      <c r="I1589" s="14"/>
      <c r="J1589" s="7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  <c r="Z1589" s="8"/>
    </row>
    <row r="1590" spans="1:26" ht="12.75" customHeight="1" x14ac:dyDescent="0.2">
      <c r="A1590" s="13">
        <v>159</v>
      </c>
      <c r="B1590" s="5">
        <v>10</v>
      </c>
      <c r="C1590" s="5">
        <f>OBVEZE!D14</f>
        <v>0</v>
      </c>
      <c r="D1590" s="5">
        <v>0</v>
      </c>
      <c r="E1590" s="5">
        <v>0</v>
      </c>
      <c r="F1590" s="5">
        <v>0</v>
      </c>
      <c r="G1590" s="6">
        <f t="shared" si="54"/>
        <v>0</v>
      </c>
      <c r="H1590" s="6">
        <f t="shared" si="55"/>
        <v>0</v>
      </c>
      <c r="I1590" s="14"/>
      <c r="J1590" s="7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  <c r="Z1590" s="8"/>
    </row>
    <row r="1591" spans="1:26" ht="12.75" customHeight="1" x14ac:dyDescent="0.2">
      <c r="A1591" s="13">
        <v>159</v>
      </c>
      <c r="B1591" s="5">
        <v>11</v>
      </c>
      <c r="C1591" s="5">
        <f>OBVEZE!D15</f>
        <v>0</v>
      </c>
      <c r="D1591" s="5">
        <v>0</v>
      </c>
      <c r="E1591" s="5">
        <v>0</v>
      </c>
      <c r="F1591" s="5">
        <v>0</v>
      </c>
      <c r="G1591" s="6">
        <f t="shared" si="54"/>
        <v>0</v>
      </c>
      <c r="H1591" s="6">
        <f t="shared" si="55"/>
        <v>0</v>
      </c>
      <c r="I1591" s="14"/>
      <c r="J1591" s="7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</row>
    <row r="1592" spans="1:26" ht="12.75" customHeight="1" x14ac:dyDescent="0.2">
      <c r="A1592" s="13">
        <v>159</v>
      </c>
      <c r="B1592" s="5">
        <v>12</v>
      </c>
      <c r="C1592" s="5">
        <f>OBVEZE!D16</f>
        <v>0</v>
      </c>
      <c r="D1592" s="5">
        <v>0</v>
      </c>
      <c r="E1592" s="5">
        <v>0</v>
      </c>
      <c r="F1592" s="5">
        <v>0</v>
      </c>
      <c r="G1592" s="6">
        <f t="shared" si="54"/>
        <v>0</v>
      </c>
      <c r="H1592" s="6">
        <f t="shared" si="55"/>
        <v>0</v>
      </c>
      <c r="I1592" s="14"/>
      <c r="J1592" s="7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  <c r="Z1592" s="8"/>
    </row>
    <row r="1593" spans="1:26" ht="12.75" customHeight="1" x14ac:dyDescent="0.2">
      <c r="A1593" s="13">
        <v>159</v>
      </c>
      <c r="B1593" s="5">
        <v>13</v>
      </c>
      <c r="C1593" s="5">
        <f>OBVEZE!D17</f>
        <v>1169.9000000000001</v>
      </c>
      <c r="D1593" s="5">
        <v>0</v>
      </c>
      <c r="E1593" s="5">
        <v>0</v>
      </c>
      <c r="F1593" s="5">
        <v>0</v>
      </c>
      <c r="G1593" s="6">
        <f t="shared" si="54"/>
        <v>15.2087</v>
      </c>
      <c r="H1593" s="6">
        <f t="shared" si="55"/>
        <v>9.9999999999909051E-2</v>
      </c>
      <c r="I1593" s="14"/>
      <c r="J1593" s="7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/>
    </row>
    <row r="1594" spans="1:26" ht="12.75" customHeight="1" x14ac:dyDescent="0.2">
      <c r="A1594" s="13">
        <v>159</v>
      </c>
      <c r="B1594" s="5">
        <v>14</v>
      </c>
      <c r="C1594" s="5">
        <f>OBVEZE!D18</f>
        <v>0</v>
      </c>
      <c r="D1594" s="5">
        <v>0</v>
      </c>
      <c r="E1594" s="5">
        <v>0</v>
      </c>
      <c r="F1594" s="5">
        <v>0</v>
      </c>
      <c r="G1594" s="6">
        <f t="shared" si="54"/>
        <v>0</v>
      </c>
      <c r="H1594" s="6">
        <f t="shared" si="55"/>
        <v>0</v>
      </c>
      <c r="I1594" s="14"/>
      <c r="J1594" s="7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</row>
    <row r="1595" spans="1:26" ht="12.75" customHeight="1" x14ac:dyDescent="0.2">
      <c r="A1595" s="13">
        <v>159</v>
      </c>
      <c r="B1595" s="5">
        <v>15</v>
      </c>
      <c r="C1595" s="5">
        <f>OBVEZE!D19</f>
        <v>0</v>
      </c>
      <c r="D1595" s="5">
        <v>0</v>
      </c>
      <c r="E1595" s="5">
        <v>0</v>
      </c>
      <c r="F1595" s="5">
        <v>0</v>
      </c>
      <c r="G1595" s="6">
        <f t="shared" si="54"/>
        <v>0</v>
      </c>
      <c r="H1595" s="6">
        <f t="shared" si="55"/>
        <v>0</v>
      </c>
      <c r="I1595" s="14"/>
      <c r="J1595" s="7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</row>
    <row r="1596" spans="1:26" ht="12.75" customHeight="1" x14ac:dyDescent="0.2">
      <c r="A1596" s="13">
        <v>159</v>
      </c>
      <c r="B1596" s="5">
        <v>16</v>
      </c>
      <c r="C1596" s="5">
        <f>OBVEZE!D20</f>
        <v>0</v>
      </c>
      <c r="D1596" s="5">
        <v>0</v>
      </c>
      <c r="E1596" s="5">
        <v>0</v>
      </c>
      <c r="F1596" s="5">
        <v>0</v>
      </c>
      <c r="G1596" s="6">
        <f t="shared" si="54"/>
        <v>0</v>
      </c>
      <c r="H1596" s="6">
        <f t="shared" si="55"/>
        <v>0</v>
      </c>
      <c r="I1596" s="14"/>
      <c r="J1596" s="7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</row>
    <row r="1597" spans="1:26" ht="12.75" customHeight="1" x14ac:dyDescent="0.2">
      <c r="A1597" s="13">
        <v>159</v>
      </c>
      <c r="B1597" s="5">
        <v>17</v>
      </c>
      <c r="C1597" s="5">
        <f>OBVEZE!D21</f>
        <v>0</v>
      </c>
      <c r="D1597" s="5">
        <v>0</v>
      </c>
      <c r="E1597" s="5">
        <v>0</v>
      </c>
      <c r="F1597" s="5">
        <v>0</v>
      </c>
      <c r="G1597" s="6">
        <f t="shared" si="54"/>
        <v>0</v>
      </c>
      <c r="H1597" s="6">
        <f t="shared" si="55"/>
        <v>0</v>
      </c>
      <c r="I1597" s="14"/>
      <c r="J1597" s="7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</row>
    <row r="1598" spans="1:26" ht="12.75" customHeight="1" x14ac:dyDescent="0.2">
      <c r="A1598" s="13">
        <v>159</v>
      </c>
      <c r="B1598" s="5">
        <v>18</v>
      </c>
      <c r="C1598" s="5">
        <f>OBVEZE!D22</f>
        <v>0</v>
      </c>
      <c r="D1598" s="5">
        <v>0</v>
      </c>
      <c r="E1598" s="5">
        <v>0</v>
      </c>
      <c r="F1598" s="5">
        <v>0</v>
      </c>
      <c r="G1598" s="6">
        <f t="shared" si="54"/>
        <v>0</v>
      </c>
      <c r="H1598" s="6">
        <f t="shared" si="55"/>
        <v>0</v>
      </c>
      <c r="I1598" s="14"/>
      <c r="J1598" s="7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</row>
    <row r="1599" spans="1:26" ht="12.75" customHeight="1" x14ac:dyDescent="0.2">
      <c r="A1599" s="13">
        <v>159</v>
      </c>
      <c r="B1599" s="5">
        <v>19</v>
      </c>
      <c r="C1599" s="5">
        <f>OBVEZE!D23</f>
        <v>0</v>
      </c>
      <c r="D1599" s="5">
        <v>0</v>
      </c>
      <c r="E1599" s="5">
        <v>0</v>
      </c>
      <c r="F1599" s="5">
        <v>0</v>
      </c>
      <c r="G1599" s="6">
        <f t="shared" si="54"/>
        <v>0</v>
      </c>
      <c r="H1599" s="6">
        <f t="shared" si="55"/>
        <v>0</v>
      </c>
      <c r="I1599" s="14"/>
      <c r="J1599" s="7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</row>
    <row r="1600" spans="1:26" ht="12.75" customHeight="1" x14ac:dyDescent="0.2">
      <c r="A1600" s="13">
        <v>159</v>
      </c>
      <c r="B1600" s="5">
        <v>20</v>
      </c>
      <c r="C1600" s="5">
        <f>OBVEZE!D24</f>
        <v>0</v>
      </c>
      <c r="D1600" s="5">
        <v>0</v>
      </c>
      <c r="E1600" s="5">
        <v>0</v>
      </c>
      <c r="F1600" s="5">
        <v>0</v>
      </c>
      <c r="G1600" s="6">
        <f t="shared" si="54"/>
        <v>0</v>
      </c>
      <c r="H1600" s="6">
        <f t="shared" si="55"/>
        <v>0</v>
      </c>
      <c r="I1600" s="14"/>
      <c r="J1600" s="7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</row>
    <row r="1601" spans="1:26" ht="12.75" customHeight="1" x14ac:dyDescent="0.2">
      <c r="A1601" s="13">
        <v>159</v>
      </c>
      <c r="B1601" s="5">
        <v>21</v>
      </c>
      <c r="C1601" s="5">
        <f>OBVEZE!D25</f>
        <v>692700.16999999993</v>
      </c>
      <c r="D1601" s="5">
        <v>0</v>
      </c>
      <c r="E1601" s="5">
        <v>0</v>
      </c>
      <c r="F1601" s="5">
        <v>0</v>
      </c>
      <c r="G1601" s="6">
        <f t="shared" si="54"/>
        <v>14546.70357</v>
      </c>
      <c r="H1601" s="6">
        <f t="shared" si="55"/>
        <v>0.16999999992549419</v>
      </c>
      <c r="I1601" s="14"/>
      <c r="J1601" s="7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</row>
    <row r="1602" spans="1:26" ht="12.75" customHeight="1" x14ac:dyDescent="0.2">
      <c r="A1602" s="13">
        <v>159</v>
      </c>
      <c r="B1602" s="5">
        <v>22</v>
      </c>
      <c r="C1602" s="5">
        <f>OBVEZE!D26</f>
        <v>0</v>
      </c>
      <c r="D1602" s="5">
        <v>0</v>
      </c>
      <c r="E1602" s="5">
        <v>0</v>
      </c>
      <c r="F1602" s="5">
        <v>0</v>
      </c>
      <c r="G1602" s="6">
        <f t="shared" si="54"/>
        <v>0</v>
      </c>
      <c r="H1602" s="6">
        <f t="shared" si="55"/>
        <v>0</v>
      </c>
      <c r="I1602" s="14"/>
      <c r="J1602" s="7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8"/>
    </row>
    <row r="1603" spans="1:26" ht="12.75" customHeight="1" x14ac:dyDescent="0.2">
      <c r="A1603" s="13">
        <v>159</v>
      </c>
      <c r="B1603" s="5">
        <v>23</v>
      </c>
      <c r="C1603" s="5">
        <f>OBVEZE!D27</f>
        <v>691530.2699999999</v>
      </c>
      <c r="D1603" s="5">
        <v>0</v>
      </c>
      <c r="E1603" s="5">
        <v>0</v>
      </c>
      <c r="F1603" s="5">
        <v>0</v>
      </c>
      <c r="G1603" s="6">
        <f t="shared" si="54"/>
        <v>15905.196209999998</v>
      </c>
      <c r="H1603" s="6">
        <f t="shared" si="55"/>
        <v>0.26999999990221113</v>
      </c>
      <c r="I1603" s="14"/>
      <c r="J1603" s="7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  <c r="Z1603" s="8"/>
    </row>
    <row r="1604" spans="1:26" ht="12.75" customHeight="1" x14ac:dyDescent="0.2">
      <c r="A1604" s="13">
        <v>159</v>
      </c>
      <c r="B1604" s="5">
        <v>24</v>
      </c>
      <c r="C1604" s="5">
        <f>OBVEZE!D28</f>
        <v>565038.96</v>
      </c>
      <c r="D1604" s="5">
        <v>0</v>
      </c>
      <c r="E1604" s="5">
        <v>0</v>
      </c>
      <c r="F1604" s="5">
        <v>0</v>
      </c>
      <c r="G1604" s="6">
        <f t="shared" si="54"/>
        <v>13560.935039999998</v>
      </c>
      <c r="H1604" s="6">
        <f t="shared" si="55"/>
        <v>4.0000000037252903E-2</v>
      </c>
      <c r="I1604" s="14"/>
      <c r="J1604" s="7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  <c r="Z1604" s="8"/>
    </row>
    <row r="1605" spans="1:26" ht="12.75" customHeight="1" x14ac:dyDescent="0.2">
      <c r="A1605" s="13">
        <v>159</v>
      </c>
      <c r="B1605" s="5">
        <v>25</v>
      </c>
      <c r="C1605" s="5">
        <f>OBVEZE!D29</f>
        <v>125584.95</v>
      </c>
      <c r="D1605" s="5">
        <v>0</v>
      </c>
      <c r="E1605" s="5">
        <v>0</v>
      </c>
      <c r="F1605" s="5">
        <v>0</v>
      </c>
      <c r="G1605" s="6">
        <f t="shared" si="54"/>
        <v>3139.6237500000002</v>
      </c>
      <c r="H1605" s="6">
        <f t="shared" si="55"/>
        <v>5.0000000002910383E-2</v>
      </c>
      <c r="I1605" s="14"/>
      <c r="J1605" s="7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  <c r="Z1605" s="8"/>
    </row>
    <row r="1606" spans="1:26" ht="12.75" customHeight="1" x14ac:dyDescent="0.2">
      <c r="A1606" s="13">
        <v>159</v>
      </c>
      <c r="B1606" s="5">
        <v>26</v>
      </c>
      <c r="C1606" s="5">
        <f>OBVEZE!D30</f>
        <v>906.36</v>
      </c>
      <c r="D1606" s="5">
        <v>0</v>
      </c>
      <c r="E1606" s="5">
        <v>0</v>
      </c>
      <c r="F1606" s="5">
        <v>0</v>
      </c>
      <c r="G1606" s="6">
        <f t="shared" si="54"/>
        <v>23.565359999999998</v>
      </c>
      <c r="H1606" s="6">
        <f t="shared" si="55"/>
        <v>0.36000000000001364</v>
      </c>
      <c r="I1606" s="14"/>
      <c r="J1606" s="7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8"/>
    </row>
    <row r="1607" spans="1:26" ht="12.75" customHeight="1" x14ac:dyDescent="0.2">
      <c r="A1607" s="13">
        <v>159</v>
      </c>
      <c r="B1607" s="5">
        <v>27</v>
      </c>
      <c r="C1607" s="5">
        <f>OBVEZE!D31</f>
        <v>0</v>
      </c>
      <c r="D1607" s="5">
        <v>0</v>
      </c>
      <c r="E1607" s="5">
        <v>0</v>
      </c>
      <c r="F1607" s="5">
        <v>0</v>
      </c>
      <c r="G1607" s="6">
        <f t="shared" si="54"/>
        <v>0</v>
      </c>
      <c r="H1607" s="6">
        <f t="shared" si="55"/>
        <v>0</v>
      </c>
      <c r="I1607" s="14"/>
      <c r="J1607" s="7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8"/>
    </row>
    <row r="1608" spans="1:26" ht="12.75" customHeight="1" x14ac:dyDescent="0.2">
      <c r="A1608" s="13">
        <v>159</v>
      </c>
      <c r="B1608" s="5">
        <v>28</v>
      </c>
      <c r="C1608" s="5">
        <f>OBVEZE!D32</f>
        <v>0</v>
      </c>
      <c r="D1608" s="5">
        <v>0</v>
      </c>
      <c r="E1608" s="5">
        <v>0</v>
      </c>
      <c r="F1608" s="5">
        <v>0</v>
      </c>
      <c r="G1608" s="6">
        <f t="shared" si="54"/>
        <v>0</v>
      </c>
      <c r="H1608" s="6">
        <f t="shared" si="55"/>
        <v>0</v>
      </c>
      <c r="I1608" s="14"/>
      <c r="J1608" s="7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  <c r="Z1608" s="8"/>
    </row>
    <row r="1609" spans="1:26" ht="12.75" customHeight="1" x14ac:dyDescent="0.2">
      <c r="A1609" s="13">
        <v>159</v>
      </c>
      <c r="B1609" s="5">
        <v>29</v>
      </c>
      <c r="C1609" s="5">
        <f>OBVEZE!D33</f>
        <v>0</v>
      </c>
      <c r="D1609" s="5">
        <v>0</v>
      </c>
      <c r="E1609" s="5">
        <v>0</v>
      </c>
      <c r="F1609" s="5">
        <v>0</v>
      </c>
      <c r="G1609" s="6">
        <f t="shared" si="54"/>
        <v>0</v>
      </c>
      <c r="H1609" s="6">
        <f t="shared" si="55"/>
        <v>0</v>
      </c>
      <c r="I1609" s="14"/>
      <c r="J1609" s="7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  <c r="Z1609" s="8"/>
    </row>
    <row r="1610" spans="1:26" ht="12.75" customHeight="1" x14ac:dyDescent="0.2">
      <c r="A1610" s="13">
        <v>159</v>
      </c>
      <c r="B1610" s="5">
        <v>30</v>
      </c>
      <c r="C1610" s="5">
        <f>OBVEZE!D34</f>
        <v>0</v>
      </c>
      <c r="D1610" s="5">
        <v>0</v>
      </c>
      <c r="E1610" s="5">
        <v>0</v>
      </c>
      <c r="F1610" s="5">
        <v>0</v>
      </c>
      <c r="G1610" s="6">
        <f t="shared" si="54"/>
        <v>0</v>
      </c>
      <c r="H1610" s="6">
        <f t="shared" si="55"/>
        <v>0</v>
      </c>
      <c r="I1610" s="14"/>
      <c r="J1610" s="7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</row>
    <row r="1611" spans="1:26" ht="12.75" customHeight="1" x14ac:dyDescent="0.2">
      <c r="A1611" s="13">
        <v>159</v>
      </c>
      <c r="B1611" s="5">
        <v>31</v>
      </c>
      <c r="C1611" s="5">
        <f>OBVEZE!D35</f>
        <v>0</v>
      </c>
      <c r="D1611" s="5">
        <v>0</v>
      </c>
      <c r="E1611" s="5">
        <v>0</v>
      </c>
      <c r="F1611" s="5">
        <v>0</v>
      </c>
      <c r="G1611" s="6">
        <f t="shared" si="54"/>
        <v>0</v>
      </c>
      <c r="H1611" s="6">
        <f t="shared" si="55"/>
        <v>0</v>
      </c>
      <c r="I1611" s="14"/>
      <c r="J1611" s="7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  <c r="Z1611" s="8"/>
    </row>
    <row r="1612" spans="1:26" ht="12.75" customHeight="1" x14ac:dyDescent="0.2">
      <c r="A1612" s="13">
        <v>159</v>
      </c>
      <c r="B1612" s="5">
        <v>32</v>
      </c>
      <c r="C1612" s="5">
        <f>OBVEZE!D36</f>
        <v>1169.9000000000001</v>
      </c>
      <c r="D1612" s="5">
        <v>0</v>
      </c>
      <c r="E1612" s="5">
        <v>0</v>
      </c>
      <c r="F1612" s="5">
        <v>0</v>
      </c>
      <c r="G1612" s="6">
        <f t="shared" si="54"/>
        <v>37.436800000000005</v>
      </c>
      <c r="H1612" s="6">
        <f t="shared" si="55"/>
        <v>9.9999999999909051E-2</v>
      </c>
      <c r="I1612" s="14"/>
      <c r="J1612" s="7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</row>
    <row r="1613" spans="1:26" ht="12.75" customHeight="1" x14ac:dyDescent="0.2">
      <c r="A1613" s="13">
        <v>159</v>
      </c>
      <c r="B1613" s="5">
        <v>33</v>
      </c>
      <c r="C1613" s="5">
        <f>OBVEZE!D37</f>
        <v>0</v>
      </c>
      <c r="D1613" s="5">
        <v>0</v>
      </c>
      <c r="E1613" s="5">
        <v>0</v>
      </c>
      <c r="F1613" s="5">
        <v>0</v>
      </c>
      <c r="G1613" s="6">
        <f t="shared" ref="G1613:G1644" si="56">B1613/1000*C1613</f>
        <v>0</v>
      </c>
      <c r="H1613" s="6">
        <f t="shared" ref="H1613:H1644" si="57">ABS(C1613-ROUND(C1613,0))</f>
        <v>0</v>
      </c>
      <c r="I1613" s="14"/>
      <c r="J1613" s="7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</row>
    <row r="1614" spans="1:26" ht="12.75" customHeight="1" x14ac:dyDescent="0.2">
      <c r="A1614" s="13">
        <v>159</v>
      </c>
      <c r="B1614" s="5">
        <v>34</v>
      </c>
      <c r="C1614" s="5">
        <f>OBVEZE!D38</f>
        <v>0</v>
      </c>
      <c r="D1614" s="5">
        <v>0</v>
      </c>
      <c r="E1614" s="5">
        <v>0</v>
      </c>
      <c r="F1614" s="5">
        <v>0</v>
      </c>
      <c r="G1614" s="6">
        <f t="shared" si="56"/>
        <v>0</v>
      </c>
      <c r="H1614" s="6">
        <f t="shared" si="57"/>
        <v>0</v>
      </c>
      <c r="I1614" s="14"/>
      <c r="J1614" s="7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8"/>
    </row>
    <row r="1615" spans="1:26" ht="12.75" customHeight="1" x14ac:dyDescent="0.2">
      <c r="A1615" s="13">
        <v>159</v>
      </c>
      <c r="B1615" s="5">
        <v>35</v>
      </c>
      <c r="C1615" s="5">
        <f>OBVEZE!D39</f>
        <v>0</v>
      </c>
      <c r="D1615" s="5">
        <v>0</v>
      </c>
      <c r="E1615" s="5">
        <v>0</v>
      </c>
      <c r="F1615" s="5">
        <v>0</v>
      </c>
      <c r="G1615" s="6">
        <f t="shared" si="56"/>
        <v>0</v>
      </c>
      <c r="H1615" s="6">
        <f t="shared" si="57"/>
        <v>0</v>
      </c>
      <c r="I1615" s="14"/>
      <c r="J1615" s="7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  <c r="Z1615" s="8"/>
    </row>
    <row r="1616" spans="1:26" ht="12.75" customHeight="1" x14ac:dyDescent="0.2">
      <c r="A1616" s="13">
        <v>159</v>
      </c>
      <c r="B1616" s="5">
        <v>36</v>
      </c>
      <c r="C1616" s="5">
        <f>OBVEZE!D40</f>
        <v>0</v>
      </c>
      <c r="D1616" s="5">
        <v>0</v>
      </c>
      <c r="E1616" s="5">
        <v>0</v>
      </c>
      <c r="F1616" s="5">
        <v>0</v>
      </c>
      <c r="G1616" s="6">
        <f t="shared" si="56"/>
        <v>0</v>
      </c>
      <c r="H1616" s="6">
        <f t="shared" si="57"/>
        <v>0</v>
      </c>
      <c r="I1616" s="14"/>
      <c r="J1616" s="7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/>
    </row>
    <row r="1617" spans="1:26" ht="12.75" customHeight="1" x14ac:dyDescent="0.2">
      <c r="A1617" s="13">
        <v>159</v>
      </c>
      <c r="B1617" s="5">
        <v>37</v>
      </c>
      <c r="C1617" s="5">
        <f>OBVEZE!D41</f>
        <v>0</v>
      </c>
      <c r="D1617" s="5">
        <v>0</v>
      </c>
      <c r="E1617" s="5">
        <v>0</v>
      </c>
      <c r="F1617" s="5">
        <v>0</v>
      </c>
      <c r="G1617" s="6">
        <f t="shared" si="56"/>
        <v>0</v>
      </c>
      <c r="H1617" s="6">
        <f t="shared" si="57"/>
        <v>0</v>
      </c>
      <c r="I1617" s="14"/>
      <c r="J1617" s="7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</row>
    <row r="1618" spans="1:26" ht="12.75" customHeight="1" x14ac:dyDescent="0.2">
      <c r="A1618" s="13">
        <v>159</v>
      </c>
      <c r="B1618" s="5">
        <v>38</v>
      </c>
      <c r="C1618" s="5">
        <f>OBVEZE!D42</f>
        <v>0</v>
      </c>
      <c r="D1618" s="5">
        <v>0</v>
      </c>
      <c r="E1618" s="5">
        <v>0</v>
      </c>
      <c r="F1618" s="5">
        <v>0</v>
      </c>
      <c r="G1618" s="6">
        <f t="shared" si="56"/>
        <v>0</v>
      </c>
      <c r="H1618" s="6">
        <f t="shared" si="57"/>
        <v>0</v>
      </c>
      <c r="I1618" s="14"/>
      <c r="J1618" s="7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/>
    </row>
    <row r="1619" spans="1:26" ht="12.75" customHeight="1" x14ac:dyDescent="0.2">
      <c r="A1619" s="13">
        <v>159</v>
      </c>
      <c r="B1619" s="5">
        <v>39</v>
      </c>
      <c r="C1619" s="5">
        <f>OBVEZE!D43</f>
        <v>0</v>
      </c>
      <c r="D1619" s="5">
        <v>0</v>
      </c>
      <c r="E1619" s="5">
        <v>0</v>
      </c>
      <c r="F1619" s="5">
        <v>0</v>
      </c>
      <c r="G1619" s="6">
        <f t="shared" si="56"/>
        <v>0</v>
      </c>
      <c r="H1619" s="6">
        <f t="shared" si="57"/>
        <v>0</v>
      </c>
      <c r="I1619" s="14"/>
      <c r="J1619" s="7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  <c r="Z1619" s="8"/>
    </row>
    <row r="1620" spans="1:26" ht="12.75" customHeight="1" x14ac:dyDescent="0.2">
      <c r="A1620" s="13">
        <v>159</v>
      </c>
      <c r="B1620" s="5">
        <v>40</v>
      </c>
      <c r="C1620" s="5">
        <f>OBVEZE!D44</f>
        <v>84064.800000000047</v>
      </c>
      <c r="D1620" s="5">
        <v>0</v>
      </c>
      <c r="E1620" s="5">
        <v>0</v>
      </c>
      <c r="F1620" s="5">
        <v>0</v>
      </c>
      <c r="G1620" s="6">
        <f t="shared" si="56"/>
        <v>3362.5920000000019</v>
      </c>
      <c r="H1620" s="6">
        <f t="shared" si="57"/>
        <v>0.19999999995343387</v>
      </c>
      <c r="I1620" s="14"/>
      <c r="J1620" s="7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  <c r="Z1620" s="8"/>
    </row>
    <row r="1621" spans="1:26" ht="12.75" customHeight="1" x14ac:dyDescent="0.2">
      <c r="A1621" s="13">
        <v>159</v>
      </c>
      <c r="B1621" s="5">
        <v>41</v>
      </c>
      <c r="C1621" s="5">
        <f>OBVEZE!D45</f>
        <v>0</v>
      </c>
      <c r="D1621" s="5">
        <v>0</v>
      </c>
      <c r="E1621" s="5">
        <v>0</v>
      </c>
      <c r="F1621" s="5">
        <v>0</v>
      </c>
      <c r="G1621" s="6">
        <f t="shared" si="56"/>
        <v>0</v>
      </c>
      <c r="H1621" s="6">
        <f t="shared" si="57"/>
        <v>0</v>
      </c>
      <c r="I1621" s="14"/>
      <c r="J1621" s="7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  <c r="Z1621" s="8"/>
    </row>
    <row r="1622" spans="1:26" ht="12.75" customHeight="1" x14ac:dyDescent="0.2">
      <c r="A1622" s="13">
        <v>159</v>
      </c>
      <c r="B1622" s="5">
        <v>42</v>
      </c>
      <c r="C1622" s="5">
        <f>OBVEZE!D46</f>
        <v>0</v>
      </c>
      <c r="D1622" s="5">
        <v>0</v>
      </c>
      <c r="E1622" s="5">
        <v>0</v>
      </c>
      <c r="F1622" s="5">
        <v>0</v>
      </c>
      <c r="G1622" s="6">
        <f t="shared" si="56"/>
        <v>0</v>
      </c>
      <c r="H1622" s="6">
        <f t="shared" si="57"/>
        <v>0</v>
      </c>
      <c r="I1622" s="14"/>
      <c r="J1622" s="7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8"/>
    </row>
    <row r="1623" spans="1:26" ht="12.75" customHeight="1" x14ac:dyDescent="0.2">
      <c r="A1623" s="13">
        <v>159</v>
      </c>
      <c r="B1623" s="5">
        <v>43</v>
      </c>
      <c r="C1623" s="5">
        <f>OBVEZE!D47</f>
        <v>0</v>
      </c>
      <c r="D1623" s="5">
        <v>0</v>
      </c>
      <c r="E1623" s="5">
        <v>0</v>
      </c>
      <c r="F1623" s="5">
        <v>0</v>
      </c>
      <c r="G1623" s="6">
        <f t="shared" si="56"/>
        <v>0</v>
      </c>
      <c r="H1623" s="6">
        <f t="shared" si="57"/>
        <v>0</v>
      </c>
      <c r="I1623" s="14"/>
      <c r="J1623" s="7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  <c r="Z1623" s="8"/>
    </row>
    <row r="1624" spans="1:26" ht="12.75" customHeight="1" x14ac:dyDescent="0.2">
      <c r="A1624" s="13">
        <v>159</v>
      </c>
      <c r="B1624" s="5">
        <v>44</v>
      </c>
      <c r="C1624" s="5">
        <f>OBVEZE!D48</f>
        <v>0</v>
      </c>
      <c r="D1624" s="5">
        <v>0</v>
      </c>
      <c r="E1624" s="5">
        <v>0</v>
      </c>
      <c r="F1624" s="5">
        <v>0</v>
      </c>
      <c r="G1624" s="6">
        <f t="shared" si="56"/>
        <v>0</v>
      </c>
      <c r="H1624" s="6">
        <f t="shared" si="57"/>
        <v>0</v>
      </c>
      <c r="I1624" s="14"/>
      <c r="J1624" s="7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  <c r="Z1624" s="8"/>
    </row>
    <row r="1625" spans="1:26" ht="12.75" customHeight="1" x14ac:dyDescent="0.2">
      <c r="A1625" s="13">
        <v>159</v>
      </c>
      <c r="B1625" s="5">
        <v>45</v>
      </c>
      <c r="C1625" s="5">
        <f>OBVEZE!D49</f>
        <v>0</v>
      </c>
      <c r="D1625" s="5">
        <v>0</v>
      </c>
      <c r="E1625" s="5">
        <v>0</v>
      </c>
      <c r="F1625" s="5">
        <v>0</v>
      </c>
      <c r="G1625" s="6">
        <f t="shared" si="56"/>
        <v>0</v>
      </c>
      <c r="H1625" s="6">
        <f t="shared" si="57"/>
        <v>0</v>
      </c>
      <c r="I1625" s="14"/>
      <c r="J1625" s="7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</row>
    <row r="1626" spans="1:26" ht="12.75" customHeight="1" x14ac:dyDescent="0.2">
      <c r="A1626" s="13">
        <v>159</v>
      </c>
      <c r="B1626" s="5">
        <v>46</v>
      </c>
      <c r="C1626" s="5">
        <f>OBVEZE!D50</f>
        <v>0</v>
      </c>
      <c r="D1626" s="5">
        <v>0</v>
      </c>
      <c r="E1626" s="5">
        <v>0</v>
      </c>
      <c r="F1626" s="5">
        <v>0</v>
      </c>
      <c r="G1626" s="6">
        <f t="shared" si="56"/>
        <v>0</v>
      </c>
      <c r="H1626" s="6">
        <f t="shared" si="57"/>
        <v>0</v>
      </c>
      <c r="I1626" s="14"/>
      <c r="J1626" s="7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  <c r="Z1626" s="8"/>
    </row>
    <row r="1627" spans="1:26" ht="12.75" customHeight="1" x14ac:dyDescent="0.2">
      <c r="A1627" s="13">
        <v>159</v>
      </c>
      <c r="B1627" s="5">
        <v>47</v>
      </c>
      <c r="C1627" s="5">
        <f>OBVEZE!D51</f>
        <v>0</v>
      </c>
      <c r="D1627" s="5">
        <v>0</v>
      </c>
      <c r="E1627" s="5">
        <v>0</v>
      </c>
      <c r="F1627" s="5">
        <v>0</v>
      </c>
      <c r="G1627" s="6">
        <f t="shared" si="56"/>
        <v>0</v>
      </c>
      <c r="H1627" s="6">
        <f t="shared" si="57"/>
        <v>0</v>
      </c>
      <c r="I1627" s="14"/>
      <c r="J1627" s="7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</row>
    <row r="1628" spans="1:26" ht="12.75" customHeight="1" x14ac:dyDescent="0.2">
      <c r="A1628" s="13">
        <v>159</v>
      </c>
      <c r="B1628" s="5">
        <v>48</v>
      </c>
      <c r="C1628" s="5">
        <f>OBVEZE!D52</f>
        <v>0</v>
      </c>
      <c r="D1628" s="5">
        <v>0</v>
      </c>
      <c r="E1628" s="5">
        <v>0</v>
      </c>
      <c r="F1628" s="5">
        <v>0</v>
      </c>
      <c r="G1628" s="6">
        <f t="shared" si="56"/>
        <v>0</v>
      </c>
      <c r="H1628" s="6">
        <f t="shared" si="57"/>
        <v>0</v>
      </c>
      <c r="I1628" s="14"/>
      <c r="J1628" s="7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</row>
    <row r="1629" spans="1:26" ht="12.75" customHeight="1" x14ac:dyDescent="0.2">
      <c r="A1629" s="13">
        <v>159</v>
      </c>
      <c r="B1629" s="5">
        <v>49</v>
      </c>
      <c r="C1629" s="5">
        <f>OBVEZE!D53</f>
        <v>0</v>
      </c>
      <c r="D1629" s="5">
        <v>0</v>
      </c>
      <c r="E1629" s="5">
        <v>0</v>
      </c>
      <c r="F1629" s="5">
        <v>0</v>
      </c>
      <c r="G1629" s="6">
        <f t="shared" si="56"/>
        <v>0</v>
      </c>
      <c r="H1629" s="6">
        <f t="shared" si="57"/>
        <v>0</v>
      </c>
      <c r="I1629" s="14"/>
      <c r="J1629" s="7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</row>
    <row r="1630" spans="1:26" ht="12.75" customHeight="1" x14ac:dyDescent="0.2">
      <c r="A1630" s="13">
        <v>159</v>
      </c>
      <c r="B1630" s="5">
        <v>50</v>
      </c>
      <c r="C1630" s="5">
        <f>OBVEZE!D54</f>
        <v>0</v>
      </c>
      <c r="D1630" s="5">
        <v>0</v>
      </c>
      <c r="E1630" s="5">
        <v>0</v>
      </c>
      <c r="F1630" s="5">
        <v>0</v>
      </c>
      <c r="G1630" s="6">
        <f t="shared" si="56"/>
        <v>0</v>
      </c>
      <c r="H1630" s="6">
        <f t="shared" si="57"/>
        <v>0</v>
      </c>
      <c r="I1630" s="14"/>
      <c r="J1630" s="7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</row>
    <row r="1631" spans="1:26" ht="12.75" customHeight="1" x14ac:dyDescent="0.2">
      <c r="A1631" s="13">
        <v>159</v>
      </c>
      <c r="B1631" s="5">
        <v>51</v>
      </c>
      <c r="C1631" s="5">
        <f>OBVEZE!D55</f>
        <v>0</v>
      </c>
      <c r="D1631" s="5">
        <v>0</v>
      </c>
      <c r="E1631" s="5">
        <v>0</v>
      </c>
      <c r="F1631" s="5">
        <v>0</v>
      </c>
      <c r="G1631" s="6">
        <f t="shared" si="56"/>
        <v>0</v>
      </c>
      <c r="H1631" s="6">
        <f t="shared" si="57"/>
        <v>0</v>
      </c>
      <c r="I1631" s="14"/>
      <c r="J1631" s="7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</row>
    <row r="1632" spans="1:26" ht="12.75" customHeight="1" x14ac:dyDescent="0.2">
      <c r="A1632" s="13">
        <v>159</v>
      </c>
      <c r="B1632" s="5">
        <v>52</v>
      </c>
      <c r="C1632" s="5">
        <f>OBVEZE!D56</f>
        <v>0</v>
      </c>
      <c r="D1632" s="5">
        <v>0</v>
      </c>
      <c r="E1632" s="5">
        <v>0</v>
      </c>
      <c r="F1632" s="5">
        <v>0</v>
      </c>
      <c r="G1632" s="6">
        <f t="shared" si="56"/>
        <v>0</v>
      </c>
      <c r="H1632" s="6">
        <f t="shared" si="57"/>
        <v>0</v>
      </c>
      <c r="I1632" s="14"/>
      <c r="J1632" s="7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</row>
    <row r="1633" spans="1:26" ht="12.75" customHeight="1" x14ac:dyDescent="0.2">
      <c r="A1633" s="13">
        <v>159</v>
      </c>
      <c r="B1633" s="5">
        <v>53</v>
      </c>
      <c r="C1633" s="5">
        <f>OBVEZE!D57</f>
        <v>0</v>
      </c>
      <c r="D1633" s="5">
        <v>0</v>
      </c>
      <c r="E1633" s="5">
        <v>0</v>
      </c>
      <c r="F1633" s="5">
        <v>0</v>
      </c>
      <c r="G1633" s="6">
        <f t="shared" si="56"/>
        <v>0</v>
      </c>
      <c r="H1633" s="6">
        <f t="shared" si="57"/>
        <v>0</v>
      </c>
      <c r="I1633" s="14"/>
      <c r="J1633" s="7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  <c r="Z1633" s="8"/>
    </row>
    <row r="1634" spans="1:26" ht="12.75" customHeight="1" x14ac:dyDescent="0.2">
      <c r="A1634" s="13">
        <v>159</v>
      </c>
      <c r="B1634" s="5">
        <v>54</v>
      </c>
      <c r="C1634" s="5">
        <f>OBVEZE!D58</f>
        <v>0</v>
      </c>
      <c r="D1634" s="5">
        <v>0</v>
      </c>
      <c r="E1634" s="5">
        <v>0</v>
      </c>
      <c r="F1634" s="5">
        <v>0</v>
      </c>
      <c r="G1634" s="6">
        <f t="shared" si="56"/>
        <v>0</v>
      </c>
      <c r="H1634" s="6">
        <f t="shared" si="57"/>
        <v>0</v>
      </c>
      <c r="I1634" s="14"/>
      <c r="J1634" s="7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</row>
    <row r="1635" spans="1:26" ht="12.75" customHeight="1" x14ac:dyDescent="0.2">
      <c r="A1635" s="13">
        <v>159</v>
      </c>
      <c r="B1635" s="5">
        <v>55</v>
      </c>
      <c r="C1635" s="5">
        <f>OBVEZE!D59</f>
        <v>0</v>
      </c>
      <c r="D1635" s="5">
        <v>0</v>
      </c>
      <c r="E1635" s="5">
        <v>0</v>
      </c>
      <c r="F1635" s="5">
        <v>0</v>
      </c>
      <c r="G1635" s="6">
        <f t="shared" si="56"/>
        <v>0</v>
      </c>
      <c r="H1635" s="6">
        <f t="shared" si="57"/>
        <v>0</v>
      </c>
      <c r="I1635" s="14"/>
      <c r="J1635" s="7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  <c r="Z1635" s="8"/>
    </row>
    <row r="1636" spans="1:26" ht="12.75" customHeight="1" x14ac:dyDescent="0.2">
      <c r="A1636" s="13">
        <v>159</v>
      </c>
      <c r="B1636" s="5">
        <v>56</v>
      </c>
      <c r="C1636" s="5">
        <f>OBVEZE!D60</f>
        <v>0</v>
      </c>
      <c r="D1636" s="5">
        <v>0</v>
      </c>
      <c r="E1636" s="5">
        <v>0</v>
      </c>
      <c r="F1636" s="5">
        <v>0</v>
      </c>
      <c r="G1636" s="6">
        <f t="shared" si="56"/>
        <v>0</v>
      </c>
      <c r="H1636" s="6">
        <f t="shared" si="57"/>
        <v>0</v>
      </c>
      <c r="I1636" s="14"/>
      <c r="J1636" s="7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</row>
    <row r="1637" spans="1:26" ht="12.75" customHeight="1" x14ac:dyDescent="0.2">
      <c r="A1637" s="13">
        <v>159</v>
      </c>
      <c r="B1637" s="5">
        <v>57</v>
      </c>
      <c r="C1637" s="5">
        <f>OBVEZE!D61</f>
        <v>0</v>
      </c>
      <c r="D1637" s="5">
        <v>0</v>
      </c>
      <c r="E1637" s="5">
        <v>0</v>
      </c>
      <c r="F1637" s="5">
        <v>0</v>
      </c>
      <c r="G1637" s="6">
        <f t="shared" si="56"/>
        <v>0</v>
      </c>
      <c r="H1637" s="6">
        <f t="shared" si="57"/>
        <v>0</v>
      </c>
      <c r="I1637" s="14"/>
      <c r="J1637" s="7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  <c r="Z1637" s="8"/>
    </row>
    <row r="1638" spans="1:26" ht="12.75" customHeight="1" x14ac:dyDescent="0.2">
      <c r="A1638" s="13">
        <v>159</v>
      </c>
      <c r="B1638" s="5">
        <v>58</v>
      </c>
      <c r="C1638" s="5">
        <f>OBVEZE!D62</f>
        <v>0</v>
      </c>
      <c r="D1638" s="5">
        <v>0</v>
      </c>
      <c r="E1638" s="5">
        <v>0</v>
      </c>
      <c r="F1638" s="5">
        <v>0</v>
      </c>
      <c r="G1638" s="6">
        <f t="shared" si="56"/>
        <v>0</v>
      </c>
      <c r="H1638" s="6">
        <f t="shared" si="57"/>
        <v>0</v>
      </c>
      <c r="I1638" s="14"/>
      <c r="J1638" s="7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</row>
    <row r="1639" spans="1:26" ht="12.75" customHeight="1" x14ac:dyDescent="0.2">
      <c r="A1639" s="13">
        <v>159</v>
      </c>
      <c r="B1639" s="5">
        <v>59</v>
      </c>
      <c r="C1639" s="5">
        <f>OBVEZE!D63</f>
        <v>0</v>
      </c>
      <c r="D1639" s="5">
        <v>0</v>
      </c>
      <c r="E1639" s="5">
        <v>0</v>
      </c>
      <c r="F1639" s="5">
        <v>0</v>
      </c>
      <c r="G1639" s="6">
        <f t="shared" si="56"/>
        <v>0</v>
      </c>
      <c r="H1639" s="6">
        <f t="shared" si="57"/>
        <v>0</v>
      </c>
      <c r="I1639" s="14"/>
      <c r="J1639" s="7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</row>
    <row r="1640" spans="1:26" ht="12.75" customHeight="1" x14ac:dyDescent="0.2">
      <c r="A1640" s="13">
        <v>159</v>
      </c>
      <c r="B1640" s="5">
        <v>60</v>
      </c>
      <c r="C1640" s="5">
        <f>OBVEZE!D64</f>
        <v>0</v>
      </c>
      <c r="D1640" s="5">
        <v>0</v>
      </c>
      <c r="E1640" s="5">
        <v>0</v>
      </c>
      <c r="F1640" s="5">
        <v>0</v>
      </c>
      <c r="G1640" s="6">
        <f t="shared" si="56"/>
        <v>0</v>
      </c>
      <c r="H1640" s="6">
        <f t="shared" si="57"/>
        <v>0</v>
      </c>
      <c r="I1640" s="14"/>
      <c r="J1640" s="7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</row>
    <row r="1641" spans="1:26" ht="12.75" customHeight="1" x14ac:dyDescent="0.2">
      <c r="A1641" s="13">
        <v>159</v>
      </c>
      <c r="B1641" s="5">
        <v>61</v>
      </c>
      <c r="C1641" s="5">
        <f>OBVEZE!D65</f>
        <v>0</v>
      </c>
      <c r="D1641" s="5">
        <v>0</v>
      </c>
      <c r="E1641" s="5">
        <v>0</v>
      </c>
      <c r="F1641" s="5">
        <v>0</v>
      </c>
      <c r="G1641" s="6">
        <f t="shared" si="56"/>
        <v>0</v>
      </c>
      <c r="H1641" s="6">
        <f t="shared" si="57"/>
        <v>0</v>
      </c>
      <c r="I1641" s="14"/>
      <c r="J1641" s="7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  <c r="Z1641" s="8"/>
    </row>
    <row r="1642" spans="1:26" ht="12.75" customHeight="1" x14ac:dyDescent="0.2">
      <c r="A1642" s="13">
        <v>159</v>
      </c>
      <c r="B1642" s="5">
        <v>62</v>
      </c>
      <c r="C1642" s="5">
        <f>OBVEZE!D66</f>
        <v>0</v>
      </c>
      <c r="D1642" s="5">
        <v>0</v>
      </c>
      <c r="E1642" s="5">
        <v>0</v>
      </c>
      <c r="F1642" s="5">
        <v>0</v>
      </c>
      <c r="G1642" s="6">
        <f t="shared" si="56"/>
        <v>0</v>
      </c>
      <c r="H1642" s="6">
        <f t="shared" si="57"/>
        <v>0</v>
      </c>
      <c r="I1642" s="14"/>
      <c r="J1642" s="7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</row>
    <row r="1643" spans="1:26" ht="12.75" customHeight="1" x14ac:dyDescent="0.2">
      <c r="A1643" s="13">
        <v>159</v>
      </c>
      <c r="B1643" s="5">
        <v>63</v>
      </c>
      <c r="C1643" s="5">
        <f>OBVEZE!D67</f>
        <v>0</v>
      </c>
      <c r="D1643" s="5">
        <v>0</v>
      </c>
      <c r="E1643" s="5">
        <v>0</v>
      </c>
      <c r="F1643" s="5">
        <v>0</v>
      </c>
      <c r="G1643" s="6">
        <f t="shared" si="56"/>
        <v>0</v>
      </c>
      <c r="H1643" s="6">
        <f t="shared" si="57"/>
        <v>0</v>
      </c>
      <c r="I1643" s="14"/>
      <c r="J1643" s="7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</row>
    <row r="1644" spans="1:26" ht="12.75" customHeight="1" x14ac:dyDescent="0.2">
      <c r="A1644" s="13">
        <v>159</v>
      </c>
      <c r="B1644" s="5">
        <v>64</v>
      </c>
      <c r="C1644" s="5">
        <f>OBVEZE!D68</f>
        <v>0</v>
      </c>
      <c r="D1644" s="5">
        <v>0</v>
      </c>
      <c r="E1644" s="5">
        <v>0</v>
      </c>
      <c r="F1644" s="5">
        <v>0</v>
      </c>
      <c r="G1644" s="6">
        <f t="shared" si="56"/>
        <v>0</v>
      </c>
      <c r="H1644" s="6">
        <f t="shared" si="57"/>
        <v>0</v>
      </c>
      <c r="I1644" s="14"/>
      <c r="J1644" s="7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</row>
    <row r="1645" spans="1:26" ht="12.75" customHeight="1" x14ac:dyDescent="0.2">
      <c r="A1645" s="13">
        <v>159</v>
      </c>
      <c r="B1645" s="5">
        <v>65</v>
      </c>
      <c r="C1645" s="5">
        <f>OBVEZE!D69</f>
        <v>0</v>
      </c>
      <c r="D1645" s="5">
        <v>0</v>
      </c>
      <c r="E1645" s="5">
        <v>0</v>
      </c>
      <c r="F1645" s="5">
        <v>0</v>
      </c>
      <c r="G1645" s="6">
        <f t="shared" ref="G1645:G1676" si="58">B1645/1000*C1645</f>
        <v>0</v>
      </c>
      <c r="H1645" s="6">
        <f t="shared" ref="H1645:H1676" si="59">ABS(C1645-ROUND(C1645,0))</f>
        <v>0</v>
      </c>
      <c r="I1645" s="14"/>
      <c r="J1645" s="7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</row>
    <row r="1646" spans="1:26" ht="12.75" customHeight="1" x14ac:dyDescent="0.2">
      <c r="A1646" s="13">
        <v>159</v>
      </c>
      <c r="B1646" s="5">
        <v>66</v>
      </c>
      <c r="C1646" s="5">
        <f>OBVEZE!D70</f>
        <v>0</v>
      </c>
      <c r="D1646" s="5">
        <v>0</v>
      </c>
      <c r="E1646" s="5">
        <v>0</v>
      </c>
      <c r="F1646" s="5">
        <v>0</v>
      </c>
      <c r="G1646" s="6">
        <f t="shared" si="58"/>
        <v>0</v>
      </c>
      <c r="H1646" s="6">
        <f t="shared" si="59"/>
        <v>0</v>
      </c>
      <c r="I1646" s="14"/>
      <c r="J1646" s="7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</row>
    <row r="1647" spans="1:26" ht="12.75" customHeight="1" x14ac:dyDescent="0.2">
      <c r="A1647" s="13">
        <v>159</v>
      </c>
      <c r="B1647" s="5">
        <v>67</v>
      </c>
      <c r="C1647" s="5">
        <f>OBVEZE!D71</f>
        <v>0</v>
      </c>
      <c r="D1647" s="5">
        <v>0</v>
      </c>
      <c r="E1647" s="5">
        <v>0</v>
      </c>
      <c r="F1647" s="5">
        <v>0</v>
      </c>
      <c r="G1647" s="6">
        <f t="shared" si="58"/>
        <v>0</v>
      </c>
      <c r="H1647" s="6">
        <f t="shared" si="59"/>
        <v>0</v>
      </c>
      <c r="I1647" s="14"/>
      <c r="J1647" s="7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</row>
    <row r="1648" spans="1:26" ht="12.75" customHeight="1" x14ac:dyDescent="0.2">
      <c r="A1648" s="13">
        <v>159</v>
      </c>
      <c r="B1648" s="5">
        <v>68</v>
      </c>
      <c r="C1648" s="5">
        <f>OBVEZE!D72</f>
        <v>0</v>
      </c>
      <c r="D1648" s="5">
        <v>0</v>
      </c>
      <c r="E1648" s="5">
        <v>0</v>
      </c>
      <c r="F1648" s="5">
        <v>0</v>
      </c>
      <c r="G1648" s="6">
        <f t="shared" si="58"/>
        <v>0</v>
      </c>
      <c r="H1648" s="6">
        <f t="shared" si="59"/>
        <v>0</v>
      </c>
      <c r="I1648" s="14"/>
      <c r="J1648" s="7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</row>
    <row r="1649" spans="1:26" ht="12.75" customHeight="1" x14ac:dyDescent="0.2">
      <c r="A1649" s="13">
        <v>159</v>
      </c>
      <c r="B1649" s="5">
        <v>69</v>
      </c>
      <c r="C1649" s="5">
        <f>OBVEZE!D73</f>
        <v>0</v>
      </c>
      <c r="D1649" s="5">
        <v>0</v>
      </c>
      <c r="E1649" s="5">
        <v>0</v>
      </c>
      <c r="F1649" s="5">
        <v>0</v>
      </c>
      <c r="G1649" s="6">
        <f t="shared" si="58"/>
        <v>0</v>
      </c>
      <c r="H1649" s="6">
        <f t="shared" si="59"/>
        <v>0</v>
      </c>
      <c r="I1649" s="14"/>
      <c r="J1649" s="7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8"/>
    </row>
    <row r="1650" spans="1:26" ht="12.75" customHeight="1" x14ac:dyDescent="0.2">
      <c r="A1650" s="13">
        <v>159</v>
      </c>
      <c r="B1650" s="5">
        <v>70</v>
      </c>
      <c r="C1650" s="5">
        <f>OBVEZE!D74</f>
        <v>0</v>
      </c>
      <c r="D1650" s="5">
        <v>0</v>
      </c>
      <c r="E1650" s="5">
        <v>0</v>
      </c>
      <c r="F1650" s="5">
        <v>0</v>
      </c>
      <c r="G1650" s="6">
        <f t="shared" si="58"/>
        <v>0</v>
      </c>
      <c r="H1650" s="6">
        <f t="shared" si="59"/>
        <v>0</v>
      </c>
      <c r="I1650" s="14"/>
      <c r="J1650" s="7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  <c r="Z1650" s="8"/>
    </row>
    <row r="1651" spans="1:26" ht="12.75" customHeight="1" x14ac:dyDescent="0.2">
      <c r="A1651" s="13">
        <v>159</v>
      </c>
      <c r="B1651" s="5">
        <v>71</v>
      </c>
      <c r="C1651" s="5">
        <f>OBVEZE!D75</f>
        <v>0</v>
      </c>
      <c r="D1651" s="5">
        <v>0</v>
      </c>
      <c r="E1651" s="5">
        <v>0</v>
      </c>
      <c r="F1651" s="5">
        <v>0</v>
      </c>
      <c r="G1651" s="6">
        <f t="shared" si="58"/>
        <v>0</v>
      </c>
      <c r="H1651" s="6">
        <f t="shared" si="59"/>
        <v>0</v>
      </c>
      <c r="I1651" s="14"/>
      <c r="J1651" s="7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/>
    </row>
    <row r="1652" spans="1:26" ht="12.75" customHeight="1" x14ac:dyDescent="0.2">
      <c r="A1652" s="13">
        <v>159</v>
      </c>
      <c r="B1652" s="5">
        <v>72</v>
      </c>
      <c r="C1652" s="5">
        <f>OBVEZE!D76</f>
        <v>0</v>
      </c>
      <c r="D1652" s="5">
        <v>0</v>
      </c>
      <c r="E1652" s="5">
        <v>0</v>
      </c>
      <c r="F1652" s="5">
        <v>0</v>
      </c>
      <c r="G1652" s="6">
        <f t="shared" si="58"/>
        <v>0</v>
      </c>
      <c r="H1652" s="6">
        <f t="shared" si="59"/>
        <v>0</v>
      </c>
      <c r="I1652" s="14"/>
      <c r="J1652" s="7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/>
    </row>
    <row r="1653" spans="1:26" ht="12.75" customHeight="1" x14ac:dyDescent="0.2">
      <c r="A1653" s="13">
        <v>159</v>
      </c>
      <c r="B1653" s="5">
        <v>73</v>
      </c>
      <c r="C1653" s="5">
        <f>OBVEZE!D77</f>
        <v>0</v>
      </c>
      <c r="D1653" s="5">
        <v>0</v>
      </c>
      <c r="E1653" s="5">
        <v>0</v>
      </c>
      <c r="F1653" s="5">
        <v>0</v>
      </c>
      <c r="G1653" s="6">
        <f t="shared" si="58"/>
        <v>0</v>
      </c>
      <c r="H1653" s="6">
        <f t="shared" si="59"/>
        <v>0</v>
      </c>
      <c r="I1653" s="14"/>
      <c r="J1653" s="7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  <c r="Z1653" s="8"/>
    </row>
    <row r="1654" spans="1:26" ht="12.75" customHeight="1" x14ac:dyDescent="0.2">
      <c r="A1654" s="13">
        <v>159</v>
      </c>
      <c r="B1654" s="5">
        <v>74</v>
      </c>
      <c r="C1654" s="5">
        <f>OBVEZE!D78</f>
        <v>0</v>
      </c>
      <c r="D1654" s="5">
        <v>0</v>
      </c>
      <c r="E1654" s="5">
        <v>0</v>
      </c>
      <c r="F1654" s="5">
        <v>0</v>
      </c>
      <c r="G1654" s="6">
        <f t="shared" si="58"/>
        <v>0</v>
      </c>
      <c r="H1654" s="6">
        <f t="shared" si="59"/>
        <v>0</v>
      </c>
      <c r="I1654" s="14"/>
      <c r="J1654" s="7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  <c r="Z1654" s="8"/>
    </row>
    <row r="1655" spans="1:26" ht="12.75" customHeight="1" x14ac:dyDescent="0.2">
      <c r="A1655" s="13">
        <v>159</v>
      </c>
      <c r="B1655" s="5">
        <v>75</v>
      </c>
      <c r="C1655" s="5">
        <f>OBVEZE!D79</f>
        <v>0</v>
      </c>
      <c r="D1655" s="5">
        <v>0</v>
      </c>
      <c r="E1655" s="5">
        <v>0</v>
      </c>
      <c r="F1655" s="5">
        <v>0</v>
      </c>
      <c r="G1655" s="6">
        <f t="shared" si="58"/>
        <v>0</v>
      </c>
      <c r="H1655" s="6">
        <f t="shared" si="59"/>
        <v>0</v>
      </c>
      <c r="I1655" s="14"/>
      <c r="J1655" s="7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  <c r="Z1655" s="8"/>
    </row>
    <row r="1656" spans="1:26" ht="12.75" customHeight="1" x14ac:dyDescent="0.2">
      <c r="A1656" s="13">
        <v>159</v>
      </c>
      <c r="B1656" s="5">
        <v>76</v>
      </c>
      <c r="C1656" s="5">
        <f>OBVEZE!D80</f>
        <v>0</v>
      </c>
      <c r="D1656" s="5">
        <v>0</v>
      </c>
      <c r="E1656" s="5">
        <v>0</v>
      </c>
      <c r="F1656" s="5">
        <v>0</v>
      </c>
      <c r="G1656" s="6">
        <f t="shared" si="58"/>
        <v>0</v>
      </c>
      <c r="H1656" s="6">
        <f t="shared" si="59"/>
        <v>0</v>
      </c>
      <c r="I1656" s="14"/>
      <c r="J1656" s="7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  <c r="Z1656" s="8"/>
    </row>
    <row r="1657" spans="1:26" ht="12.75" customHeight="1" x14ac:dyDescent="0.2">
      <c r="A1657" s="13">
        <v>159</v>
      </c>
      <c r="B1657" s="5">
        <v>77</v>
      </c>
      <c r="C1657" s="5">
        <f>OBVEZE!D81</f>
        <v>0</v>
      </c>
      <c r="D1657" s="5">
        <v>0</v>
      </c>
      <c r="E1657" s="5">
        <v>0</v>
      </c>
      <c r="F1657" s="5">
        <v>0</v>
      </c>
      <c r="G1657" s="6">
        <f t="shared" si="58"/>
        <v>0</v>
      </c>
      <c r="H1657" s="6">
        <f t="shared" si="59"/>
        <v>0</v>
      </c>
      <c r="I1657" s="14"/>
      <c r="J1657" s="7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  <c r="Z1657" s="8"/>
    </row>
    <row r="1658" spans="1:26" ht="12.75" customHeight="1" x14ac:dyDescent="0.2">
      <c r="A1658" s="13">
        <v>159</v>
      </c>
      <c r="B1658" s="5">
        <v>78</v>
      </c>
      <c r="C1658" s="5">
        <f>OBVEZE!D82</f>
        <v>0</v>
      </c>
      <c r="D1658" s="5">
        <v>0</v>
      </c>
      <c r="E1658" s="5">
        <v>0</v>
      </c>
      <c r="F1658" s="5">
        <v>0</v>
      </c>
      <c r="G1658" s="6">
        <f t="shared" si="58"/>
        <v>0</v>
      </c>
      <c r="H1658" s="6">
        <f t="shared" si="59"/>
        <v>0</v>
      </c>
      <c r="I1658" s="14"/>
      <c r="J1658" s="7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  <c r="Z1658" s="8"/>
    </row>
    <row r="1659" spans="1:26" ht="12.75" customHeight="1" x14ac:dyDescent="0.2">
      <c r="A1659" s="13">
        <v>159</v>
      </c>
      <c r="B1659" s="5">
        <v>79</v>
      </c>
      <c r="C1659" s="5">
        <f>OBVEZE!D83</f>
        <v>0</v>
      </c>
      <c r="D1659" s="5">
        <v>0</v>
      </c>
      <c r="E1659" s="5">
        <v>0</v>
      </c>
      <c r="F1659" s="5">
        <v>0</v>
      </c>
      <c r="G1659" s="6">
        <f t="shared" si="58"/>
        <v>0</v>
      </c>
      <c r="H1659" s="6">
        <f t="shared" si="59"/>
        <v>0</v>
      </c>
      <c r="I1659" s="14"/>
      <c r="J1659" s="7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</row>
    <row r="1660" spans="1:26" ht="12.75" customHeight="1" x14ac:dyDescent="0.2">
      <c r="A1660" s="13">
        <v>159</v>
      </c>
      <c r="B1660" s="5">
        <v>80</v>
      </c>
      <c r="C1660" s="5">
        <f>OBVEZE!D84</f>
        <v>0</v>
      </c>
      <c r="D1660" s="5">
        <v>0</v>
      </c>
      <c r="E1660" s="5">
        <v>0</v>
      </c>
      <c r="F1660" s="5">
        <v>0</v>
      </c>
      <c r="G1660" s="6">
        <f t="shared" si="58"/>
        <v>0</v>
      </c>
      <c r="H1660" s="6">
        <f t="shared" si="59"/>
        <v>0</v>
      </c>
      <c r="I1660" s="14"/>
      <c r="J1660" s="7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  <c r="Z1660" s="8"/>
    </row>
    <row r="1661" spans="1:26" ht="12.75" customHeight="1" x14ac:dyDescent="0.2">
      <c r="A1661" s="13">
        <v>159</v>
      </c>
      <c r="B1661" s="5">
        <v>81</v>
      </c>
      <c r="C1661" s="5">
        <f>OBVEZE!D85</f>
        <v>0</v>
      </c>
      <c r="D1661" s="5">
        <v>0</v>
      </c>
      <c r="E1661" s="5">
        <v>0</v>
      </c>
      <c r="F1661" s="5">
        <v>0</v>
      </c>
      <c r="G1661" s="6">
        <f t="shared" si="58"/>
        <v>0</v>
      </c>
      <c r="H1661" s="6">
        <f t="shared" si="59"/>
        <v>0</v>
      </c>
      <c r="I1661" s="14"/>
      <c r="J1661" s="7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/>
    </row>
    <row r="1662" spans="1:26" ht="12.75" customHeight="1" x14ac:dyDescent="0.2">
      <c r="A1662" s="13">
        <v>159</v>
      </c>
      <c r="B1662" s="5">
        <v>82</v>
      </c>
      <c r="C1662" s="5">
        <f>OBVEZE!D86</f>
        <v>0</v>
      </c>
      <c r="D1662" s="5">
        <v>0</v>
      </c>
      <c r="E1662" s="5">
        <v>0</v>
      </c>
      <c r="F1662" s="5">
        <v>0</v>
      </c>
      <c r="G1662" s="6">
        <f t="shared" si="58"/>
        <v>0</v>
      </c>
      <c r="H1662" s="6">
        <f t="shared" si="59"/>
        <v>0</v>
      </c>
      <c r="I1662" s="14"/>
      <c r="J1662" s="7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  <c r="Z1662" s="8"/>
    </row>
    <row r="1663" spans="1:26" ht="12.75" customHeight="1" x14ac:dyDescent="0.2">
      <c r="A1663" s="13">
        <v>159</v>
      </c>
      <c r="B1663" s="5">
        <v>83</v>
      </c>
      <c r="C1663" s="5">
        <f>OBVEZE!D87</f>
        <v>0</v>
      </c>
      <c r="D1663" s="5">
        <v>0</v>
      </c>
      <c r="E1663" s="5">
        <v>0</v>
      </c>
      <c r="F1663" s="5">
        <v>0</v>
      </c>
      <c r="G1663" s="6">
        <f t="shared" si="58"/>
        <v>0</v>
      </c>
      <c r="H1663" s="6">
        <f t="shared" si="59"/>
        <v>0</v>
      </c>
      <c r="I1663" s="14"/>
      <c r="J1663" s="7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  <c r="Z1663" s="8"/>
    </row>
    <row r="1664" spans="1:26" ht="12.75" customHeight="1" x14ac:dyDescent="0.2">
      <c r="A1664" s="13">
        <v>159</v>
      </c>
      <c r="B1664" s="5">
        <v>84</v>
      </c>
      <c r="C1664" s="5">
        <f>OBVEZE!D88</f>
        <v>0</v>
      </c>
      <c r="D1664" s="5">
        <v>0</v>
      </c>
      <c r="E1664" s="5">
        <v>0</v>
      </c>
      <c r="F1664" s="5">
        <v>0</v>
      </c>
      <c r="G1664" s="6">
        <f t="shared" si="58"/>
        <v>0</v>
      </c>
      <c r="H1664" s="6">
        <f t="shared" si="59"/>
        <v>0</v>
      </c>
      <c r="I1664" s="14"/>
      <c r="J1664" s="7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  <c r="Z1664" s="8"/>
    </row>
    <row r="1665" spans="1:26" ht="12.75" customHeight="1" x14ac:dyDescent="0.2">
      <c r="A1665" s="13">
        <v>159</v>
      </c>
      <c r="B1665" s="5">
        <v>85</v>
      </c>
      <c r="C1665" s="5">
        <f>OBVEZE!D89</f>
        <v>0</v>
      </c>
      <c r="D1665" s="5">
        <v>0</v>
      </c>
      <c r="E1665" s="5">
        <v>0</v>
      </c>
      <c r="F1665" s="5">
        <v>0</v>
      </c>
      <c r="G1665" s="6">
        <f t="shared" si="58"/>
        <v>0</v>
      </c>
      <c r="H1665" s="6">
        <f t="shared" si="59"/>
        <v>0</v>
      </c>
      <c r="I1665" s="14"/>
      <c r="J1665" s="7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  <c r="Z1665" s="8"/>
    </row>
    <row r="1666" spans="1:26" ht="12.75" customHeight="1" x14ac:dyDescent="0.2">
      <c r="A1666" s="13">
        <v>159</v>
      </c>
      <c r="B1666" s="5">
        <v>86</v>
      </c>
      <c r="C1666" s="5">
        <f>OBVEZE!D90</f>
        <v>0</v>
      </c>
      <c r="D1666" s="5">
        <v>0</v>
      </c>
      <c r="E1666" s="5">
        <v>0</v>
      </c>
      <c r="F1666" s="5">
        <v>0</v>
      </c>
      <c r="G1666" s="6">
        <f t="shared" si="58"/>
        <v>0</v>
      </c>
      <c r="H1666" s="6">
        <f t="shared" si="59"/>
        <v>0</v>
      </c>
      <c r="I1666" s="14"/>
      <c r="J1666" s="7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</row>
    <row r="1667" spans="1:26" ht="12.75" customHeight="1" x14ac:dyDescent="0.2">
      <c r="A1667" s="13">
        <v>159</v>
      </c>
      <c r="B1667" s="5">
        <v>87</v>
      </c>
      <c r="C1667" s="5">
        <f>OBVEZE!D91</f>
        <v>0</v>
      </c>
      <c r="D1667" s="5">
        <v>0</v>
      </c>
      <c r="E1667" s="5">
        <v>0</v>
      </c>
      <c r="F1667" s="5">
        <v>0</v>
      </c>
      <c r="G1667" s="6">
        <f t="shared" si="58"/>
        <v>0</v>
      </c>
      <c r="H1667" s="6">
        <f t="shared" si="59"/>
        <v>0</v>
      </c>
      <c r="I1667" s="14"/>
      <c r="J1667" s="7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</row>
    <row r="1668" spans="1:26" ht="12.75" customHeight="1" x14ac:dyDescent="0.2">
      <c r="A1668" s="13">
        <v>159</v>
      </c>
      <c r="B1668" s="5">
        <v>88</v>
      </c>
      <c r="C1668" s="5">
        <f>OBVEZE!D92</f>
        <v>0</v>
      </c>
      <c r="D1668" s="5">
        <v>0</v>
      </c>
      <c r="E1668" s="5">
        <v>0</v>
      </c>
      <c r="F1668" s="5">
        <v>0</v>
      </c>
      <c r="G1668" s="6">
        <f t="shared" si="58"/>
        <v>0</v>
      </c>
      <c r="H1668" s="6">
        <f t="shared" si="59"/>
        <v>0</v>
      </c>
      <c r="I1668" s="14"/>
      <c r="J1668" s="7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</row>
    <row r="1669" spans="1:26" ht="12.75" customHeight="1" x14ac:dyDescent="0.2">
      <c r="A1669" s="13">
        <v>159</v>
      </c>
      <c r="B1669" s="5">
        <v>89</v>
      </c>
      <c r="C1669" s="5">
        <f>OBVEZE!D93</f>
        <v>0</v>
      </c>
      <c r="D1669" s="5">
        <v>0</v>
      </c>
      <c r="E1669" s="5">
        <v>0</v>
      </c>
      <c r="F1669" s="5">
        <v>0</v>
      </c>
      <c r="G1669" s="6">
        <f t="shared" si="58"/>
        <v>0</v>
      </c>
      <c r="H1669" s="6">
        <f t="shared" si="59"/>
        <v>0</v>
      </c>
      <c r="I1669" s="14"/>
      <c r="J1669" s="7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  <c r="Z1669" s="8"/>
    </row>
    <row r="1670" spans="1:26" ht="12.75" customHeight="1" x14ac:dyDescent="0.2">
      <c r="A1670" s="13">
        <v>159</v>
      </c>
      <c r="B1670" s="5">
        <v>90</v>
      </c>
      <c r="C1670" s="5">
        <f>OBVEZE!D94</f>
        <v>0</v>
      </c>
      <c r="D1670" s="5">
        <v>0</v>
      </c>
      <c r="E1670" s="5">
        <v>0</v>
      </c>
      <c r="F1670" s="5">
        <v>0</v>
      </c>
      <c r="G1670" s="6">
        <f t="shared" si="58"/>
        <v>0</v>
      </c>
      <c r="H1670" s="6">
        <f t="shared" si="59"/>
        <v>0</v>
      </c>
      <c r="I1670" s="14"/>
      <c r="J1670" s="7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</row>
    <row r="1671" spans="1:26" ht="12.75" customHeight="1" x14ac:dyDescent="0.2">
      <c r="A1671" s="13">
        <v>159</v>
      </c>
      <c r="B1671" s="5">
        <v>91</v>
      </c>
      <c r="C1671" s="5">
        <f>OBVEZE!D95</f>
        <v>0</v>
      </c>
      <c r="D1671" s="5">
        <v>0</v>
      </c>
      <c r="E1671" s="5">
        <v>0</v>
      </c>
      <c r="F1671" s="5">
        <v>0</v>
      </c>
      <c r="G1671" s="6">
        <f t="shared" si="58"/>
        <v>0</v>
      </c>
      <c r="H1671" s="6">
        <f t="shared" si="59"/>
        <v>0</v>
      </c>
      <c r="I1671" s="14"/>
      <c r="J1671" s="7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  <c r="Z1671" s="8"/>
    </row>
    <row r="1672" spans="1:26" ht="12.75" customHeight="1" x14ac:dyDescent="0.2">
      <c r="A1672" s="13">
        <v>159</v>
      </c>
      <c r="B1672" s="5">
        <v>92</v>
      </c>
      <c r="C1672" s="5">
        <f>OBVEZE!D96</f>
        <v>0</v>
      </c>
      <c r="D1672" s="5">
        <v>0</v>
      </c>
      <c r="E1672" s="5">
        <v>0</v>
      </c>
      <c r="F1672" s="5">
        <v>0</v>
      </c>
      <c r="G1672" s="6">
        <f t="shared" si="58"/>
        <v>0</v>
      </c>
      <c r="H1672" s="6">
        <f t="shared" si="59"/>
        <v>0</v>
      </c>
      <c r="I1672" s="14"/>
      <c r="J1672" s="7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  <c r="Z1672" s="8"/>
    </row>
    <row r="1673" spans="1:26" ht="12.75" customHeight="1" x14ac:dyDescent="0.2">
      <c r="A1673" s="13">
        <v>159</v>
      </c>
      <c r="B1673" s="5">
        <v>93</v>
      </c>
      <c r="C1673" s="5">
        <f>OBVEZE!D97</f>
        <v>0</v>
      </c>
      <c r="D1673" s="5">
        <v>0</v>
      </c>
      <c r="E1673" s="5">
        <v>0</v>
      </c>
      <c r="F1673" s="5">
        <v>0</v>
      </c>
      <c r="G1673" s="6">
        <f t="shared" si="58"/>
        <v>0</v>
      </c>
      <c r="H1673" s="6">
        <f t="shared" si="59"/>
        <v>0</v>
      </c>
      <c r="I1673" s="14"/>
      <c r="J1673" s="7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  <c r="Z1673" s="8"/>
    </row>
    <row r="1674" spans="1:26" ht="12.75" customHeight="1" x14ac:dyDescent="0.2">
      <c r="A1674" s="13">
        <v>159</v>
      </c>
      <c r="B1674" s="5">
        <v>94</v>
      </c>
      <c r="C1674" s="5">
        <f>OBVEZE!D98</f>
        <v>0</v>
      </c>
      <c r="D1674" s="5">
        <v>0</v>
      </c>
      <c r="E1674" s="5">
        <v>0</v>
      </c>
      <c r="F1674" s="5">
        <v>0</v>
      </c>
      <c r="G1674" s="6">
        <f t="shared" si="58"/>
        <v>0</v>
      </c>
      <c r="H1674" s="6">
        <f t="shared" si="59"/>
        <v>0</v>
      </c>
      <c r="I1674" s="14"/>
      <c r="J1674" s="7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  <c r="Z1674" s="8"/>
    </row>
    <row r="1675" spans="1:26" ht="12.75" customHeight="1" x14ac:dyDescent="0.2">
      <c r="A1675" s="13">
        <v>159</v>
      </c>
      <c r="B1675" s="5">
        <v>95</v>
      </c>
      <c r="C1675" s="5">
        <f>OBVEZE!D99</f>
        <v>0</v>
      </c>
      <c r="D1675" s="5">
        <v>0</v>
      </c>
      <c r="E1675" s="5">
        <v>0</v>
      </c>
      <c r="F1675" s="5">
        <v>0</v>
      </c>
      <c r="G1675" s="6">
        <f t="shared" si="58"/>
        <v>0</v>
      </c>
      <c r="H1675" s="6">
        <f t="shared" si="59"/>
        <v>0</v>
      </c>
      <c r="I1675" s="14"/>
      <c r="J1675" s="7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  <c r="Z1675" s="8"/>
    </row>
    <row r="1676" spans="1:26" ht="12.75" customHeight="1" x14ac:dyDescent="0.2">
      <c r="A1676" s="13">
        <v>159</v>
      </c>
      <c r="B1676" s="5">
        <v>96</v>
      </c>
      <c r="C1676" s="5">
        <f>OBVEZE!D100</f>
        <v>0</v>
      </c>
      <c r="D1676" s="5">
        <v>0</v>
      </c>
      <c r="E1676" s="5">
        <v>0</v>
      </c>
      <c r="F1676" s="5">
        <v>0</v>
      </c>
      <c r="G1676" s="6">
        <f t="shared" si="58"/>
        <v>0</v>
      </c>
      <c r="H1676" s="6">
        <f t="shared" si="59"/>
        <v>0</v>
      </c>
      <c r="I1676" s="14"/>
      <c r="J1676" s="7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</row>
    <row r="1677" spans="1:26" ht="12.75" customHeight="1" x14ac:dyDescent="0.2">
      <c r="A1677" s="13">
        <v>159</v>
      </c>
      <c r="B1677" s="5">
        <v>97</v>
      </c>
      <c r="C1677" s="5">
        <f>OBVEZE!D101</f>
        <v>0</v>
      </c>
      <c r="D1677" s="5">
        <v>0</v>
      </c>
      <c r="E1677" s="5">
        <v>0</v>
      </c>
      <c r="F1677" s="5">
        <v>0</v>
      </c>
      <c r="G1677" s="6">
        <f t="shared" ref="G1677:G1685" si="60">B1677/1000*C1677</f>
        <v>0</v>
      </c>
      <c r="H1677" s="6">
        <f t="shared" ref="H1677:H1685" si="61">ABS(C1677-ROUND(C1677,0))</f>
        <v>0</v>
      </c>
      <c r="I1677" s="14"/>
      <c r="J1677" s="7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</row>
    <row r="1678" spans="1:26" ht="12.75" customHeight="1" x14ac:dyDescent="0.2">
      <c r="A1678" s="13">
        <v>159</v>
      </c>
      <c r="B1678" s="5">
        <v>98</v>
      </c>
      <c r="C1678" s="5">
        <f>OBVEZE!D102</f>
        <v>0</v>
      </c>
      <c r="D1678" s="5">
        <v>0</v>
      </c>
      <c r="E1678" s="5">
        <v>0</v>
      </c>
      <c r="F1678" s="5">
        <v>0</v>
      </c>
      <c r="G1678" s="6">
        <f t="shared" si="60"/>
        <v>0</v>
      </c>
      <c r="H1678" s="6">
        <f t="shared" si="61"/>
        <v>0</v>
      </c>
      <c r="I1678" s="14"/>
      <c r="J1678" s="7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  <c r="Z1678" s="8"/>
    </row>
    <row r="1679" spans="1:26" ht="12.75" customHeight="1" x14ac:dyDescent="0.2">
      <c r="A1679" s="13">
        <v>159</v>
      </c>
      <c r="B1679" s="5">
        <v>99</v>
      </c>
      <c r="C1679" s="5">
        <f>OBVEZE!D103</f>
        <v>0</v>
      </c>
      <c r="D1679" s="5">
        <v>0</v>
      </c>
      <c r="E1679" s="5">
        <v>0</v>
      </c>
      <c r="F1679" s="5">
        <v>0</v>
      </c>
      <c r="G1679" s="6">
        <f t="shared" si="60"/>
        <v>0</v>
      </c>
      <c r="H1679" s="6">
        <f t="shared" si="61"/>
        <v>0</v>
      </c>
      <c r="I1679" s="14"/>
      <c r="J1679" s="7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  <c r="Z1679" s="8"/>
    </row>
    <row r="1680" spans="1:26" ht="12.75" customHeight="1" x14ac:dyDescent="0.2">
      <c r="A1680" s="13">
        <v>159</v>
      </c>
      <c r="B1680" s="5">
        <v>100</v>
      </c>
      <c r="C1680" s="5">
        <f>OBVEZE!D104</f>
        <v>84064.8</v>
      </c>
      <c r="D1680" s="5">
        <v>0</v>
      </c>
      <c r="E1680" s="5">
        <v>0</v>
      </c>
      <c r="F1680" s="5">
        <v>0</v>
      </c>
      <c r="G1680" s="6">
        <f t="shared" si="60"/>
        <v>8406.4800000000014</v>
      </c>
      <c r="H1680" s="6">
        <f t="shared" si="61"/>
        <v>0.19999999999708962</v>
      </c>
      <c r="I1680" s="14"/>
      <c r="J1680" s="7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  <c r="Z1680" s="8"/>
    </row>
    <row r="1681" spans="1:26" ht="12.75" customHeight="1" x14ac:dyDescent="0.2">
      <c r="A1681" s="13">
        <v>159</v>
      </c>
      <c r="B1681" s="5">
        <v>101</v>
      </c>
      <c r="C1681" s="5">
        <f>OBVEZE!D105</f>
        <v>0</v>
      </c>
      <c r="D1681" s="5">
        <v>0</v>
      </c>
      <c r="E1681" s="5">
        <v>0</v>
      </c>
      <c r="F1681" s="5">
        <v>0</v>
      </c>
      <c r="G1681" s="6">
        <f t="shared" si="60"/>
        <v>0</v>
      </c>
      <c r="H1681" s="6">
        <f t="shared" si="61"/>
        <v>0</v>
      </c>
      <c r="I1681" s="14"/>
      <c r="J1681" s="7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  <c r="Z1681" s="8"/>
    </row>
    <row r="1682" spans="1:26" ht="12.75" customHeight="1" x14ac:dyDescent="0.2">
      <c r="A1682" s="13">
        <v>159</v>
      </c>
      <c r="B1682" s="5">
        <v>102</v>
      </c>
      <c r="C1682" s="5">
        <f>OBVEZE!D106</f>
        <v>84064.8</v>
      </c>
      <c r="D1682" s="5">
        <v>0</v>
      </c>
      <c r="E1682" s="5">
        <v>0</v>
      </c>
      <c r="F1682" s="5">
        <v>0</v>
      </c>
      <c r="G1682" s="6">
        <f t="shared" si="60"/>
        <v>8574.6095999999998</v>
      </c>
      <c r="H1682" s="6">
        <f t="shared" si="61"/>
        <v>0.19999999999708962</v>
      </c>
      <c r="I1682" s="14"/>
      <c r="J1682" s="7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  <c r="Z1682" s="8"/>
    </row>
    <row r="1683" spans="1:26" ht="12.75" customHeight="1" x14ac:dyDescent="0.2">
      <c r="A1683" s="13">
        <v>159</v>
      </c>
      <c r="B1683" s="5">
        <v>103</v>
      </c>
      <c r="C1683" s="5">
        <f>OBVEZE!D107</f>
        <v>0</v>
      </c>
      <c r="D1683" s="5">
        <v>0</v>
      </c>
      <c r="E1683" s="5">
        <v>0</v>
      </c>
      <c r="F1683" s="5">
        <v>0</v>
      </c>
      <c r="G1683" s="6">
        <f t="shared" si="60"/>
        <v>0</v>
      </c>
      <c r="H1683" s="6">
        <f t="shared" si="61"/>
        <v>0</v>
      </c>
      <c r="I1683" s="14"/>
      <c r="J1683" s="7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  <c r="Z1683" s="8"/>
    </row>
    <row r="1684" spans="1:26" ht="12.75" customHeight="1" x14ac:dyDescent="0.2">
      <c r="A1684" s="13">
        <v>159</v>
      </c>
      <c r="B1684" s="5">
        <v>104</v>
      </c>
      <c r="C1684" s="5">
        <f>OBVEZE!D108</f>
        <v>0</v>
      </c>
      <c r="D1684" s="5">
        <v>0</v>
      </c>
      <c r="E1684" s="5">
        <v>0</v>
      </c>
      <c r="F1684" s="5">
        <v>0</v>
      </c>
      <c r="G1684" s="6">
        <f t="shared" si="60"/>
        <v>0</v>
      </c>
      <c r="H1684" s="6">
        <f t="shared" si="61"/>
        <v>0</v>
      </c>
      <c r="I1684" s="14"/>
      <c r="J1684" s="7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/>
    </row>
    <row r="1685" spans="1:26" ht="12.75" customHeight="1" x14ac:dyDescent="0.2">
      <c r="A1685" s="16">
        <v>159</v>
      </c>
      <c r="B1685" s="103">
        <v>105</v>
      </c>
      <c r="C1685" s="17">
        <f>OBVEZE!D109</f>
        <v>0</v>
      </c>
      <c r="D1685" s="17">
        <v>0</v>
      </c>
      <c r="E1685" s="17">
        <v>0</v>
      </c>
      <c r="F1685" s="17">
        <v>0</v>
      </c>
      <c r="G1685" s="18">
        <f t="shared" si="60"/>
        <v>0</v>
      </c>
      <c r="H1685" s="18">
        <f t="shared" si="61"/>
        <v>0</v>
      </c>
      <c r="I1685" s="19"/>
      <c r="J1685" s="7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  <c r="Z1685" s="8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052"/>
  <sheetViews>
    <sheetView showGridLines="0" zoomScaleNormal="100" workbookViewId="0">
      <selection activeCell="A2" sqref="A2:F2"/>
    </sheetView>
  </sheetViews>
  <sheetFormatPr defaultColWidth="14.42578125" defaultRowHeight="15" customHeight="1" x14ac:dyDescent="0.2"/>
  <cols>
    <col min="1" max="1" width="13.28515625" style="135" customWidth="1"/>
    <col min="2" max="2" width="60.7109375" style="71" customWidth="1"/>
    <col min="3" max="3" width="12.7109375" style="135" customWidth="1"/>
    <col min="4" max="5" width="14.7109375" style="4" customWidth="1"/>
    <col min="6" max="6" width="8.7109375" style="4" customWidth="1"/>
    <col min="7" max="7" width="14.42578125" style="2" customWidth="1"/>
    <col min="8" max="16384" width="14.42578125" style="2"/>
  </cols>
  <sheetData>
    <row r="1" spans="1:24" s="102" customFormat="1" ht="44.25" customHeight="1" x14ac:dyDescent="0.2">
      <c r="A1" s="88" t="s">
        <v>25</v>
      </c>
      <c r="B1" s="107" t="s">
        <v>26</v>
      </c>
      <c r="C1" s="88" t="s">
        <v>13</v>
      </c>
      <c r="D1" s="108" t="s">
        <v>14</v>
      </c>
      <c r="E1" s="88" t="s">
        <v>27</v>
      </c>
      <c r="F1" s="109" t="s">
        <v>15</v>
      </c>
    </row>
    <row r="2" spans="1:24" s="68" customFormat="1" ht="50.1" customHeight="1" x14ac:dyDescent="0.2">
      <c r="A2" s="193" t="s">
        <v>28</v>
      </c>
      <c r="B2" s="194"/>
      <c r="C2" s="194"/>
      <c r="D2" s="194"/>
      <c r="E2" s="194"/>
      <c r="F2" s="194"/>
    </row>
    <row r="3" spans="1:24" s="68" customFormat="1" ht="48" customHeight="1" x14ac:dyDescent="0.2">
      <c r="A3" s="91" t="s">
        <v>29</v>
      </c>
      <c r="B3" s="92" t="s">
        <v>16</v>
      </c>
      <c r="C3" s="93" t="s">
        <v>17</v>
      </c>
      <c r="D3" s="92" t="s">
        <v>18</v>
      </c>
      <c r="E3" s="92" t="s">
        <v>19</v>
      </c>
      <c r="F3" s="29" t="s">
        <v>30</v>
      </c>
    </row>
    <row r="4" spans="1:24" s="68" customFormat="1" ht="12" customHeight="1" x14ac:dyDescent="0.2">
      <c r="A4" s="41">
        <v>1</v>
      </c>
      <c r="B4" s="42">
        <v>2</v>
      </c>
      <c r="C4" s="43" t="s">
        <v>31</v>
      </c>
      <c r="D4" s="44">
        <v>4</v>
      </c>
      <c r="E4" s="44">
        <v>5</v>
      </c>
      <c r="F4" s="45">
        <v>6</v>
      </c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</row>
    <row r="5" spans="1:24" s="102" customFormat="1" ht="20.100000000000001" customHeight="1" x14ac:dyDescent="0.2">
      <c r="A5" s="195" t="s">
        <v>32</v>
      </c>
      <c r="B5" s="196"/>
      <c r="C5" s="111"/>
      <c r="D5" s="112"/>
      <c r="E5" s="112"/>
      <c r="F5" s="113"/>
    </row>
    <row r="6" spans="1:24" s="102" customFormat="1" ht="12.75" customHeight="1" x14ac:dyDescent="0.2">
      <c r="A6" s="104" t="s">
        <v>33</v>
      </c>
      <c r="B6" s="78" t="s">
        <v>34</v>
      </c>
      <c r="C6" s="83" t="s">
        <v>33</v>
      </c>
      <c r="D6" s="114">
        <f>D7+D43+D49+D82+D106+D125+D134+D140</f>
        <v>523180.54000000004</v>
      </c>
      <c r="E6" s="114">
        <f>E7+E43+E49+E82+E106+E125+E134+E140</f>
        <v>626351.98</v>
      </c>
      <c r="F6" s="106">
        <f t="shared" ref="F6:F69" si="0">IF(D6&lt;&gt;0,IF(E6/D6&gt;=100,"&gt;&gt;100",E6/D6*100),"-")</f>
        <v>119.72004539771299</v>
      </c>
    </row>
    <row r="7" spans="1:24" s="102" customFormat="1" ht="12.75" customHeight="1" x14ac:dyDescent="0.2">
      <c r="A7" s="104" t="s">
        <v>35</v>
      </c>
      <c r="B7" s="78" t="s">
        <v>36</v>
      </c>
      <c r="C7" s="83" t="s">
        <v>35</v>
      </c>
      <c r="D7" s="114">
        <f>D8+D17+D23+D29+D36+D39</f>
        <v>0</v>
      </c>
      <c r="E7" s="114">
        <f>E8+E17+E23+E29+E36+E39</f>
        <v>0</v>
      </c>
      <c r="F7" s="106" t="str">
        <f t="shared" si="0"/>
        <v>-</v>
      </c>
    </row>
    <row r="8" spans="1:24" s="102" customFormat="1" ht="12.75" customHeight="1" x14ac:dyDescent="0.2">
      <c r="A8" s="104" t="s">
        <v>37</v>
      </c>
      <c r="B8" s="78" t="s">
        <v>38</v>
      </c>
      <c r="C8" s="83" t="s">
        <v>37</v>
      </c>
      <c r="D8" s="114">
        <f>SUM(D9:D14)-D15-D16</f>
        <v>0</v>
      </c>
      <c r="E8" s="114">
        <f>SUM(E9:E14)-E15-E16</f>
        <v>0</v>
      </c>
      <c r="F8" s="106" t="str">
        <f t="shared" si="0"/>
        <v>-</v>
      </c>
    </row>
    <row r="9" spans="1:24" s="102" customFormat="1" ht="12.75" customHeight="1" x14ac:dyDescent="0.2">
      <c r="A9" s="104" t="s">
        <v>39</v>
      </c>
      <c r="B9" s="105" t="s">
        <v>40</v>
      </c>
      <c r="C9" s="83" t="s">
        <v>39</v>
      </c>
      <c r="D9" s="101">
        <v>0</v>
      </c>
      <c r="E9" s="101">
        <v>0</v>
      </c>
      <c r="F9" s="106" t="str">
        <f t="shared" si="0"/>
        <v>-</v>
      </c>
    </row>
    <row r="10" spans="1:24" s="102" customFormat="1" ht="12.75" customHeight="1" x14ac:dyDescent="0.2">
      <c r="A10" s="104" t="s">
        <v>41</v>
      </c>
      <c r="B10" s="105" t="s">
        <v>42</v>
      </c>
      <c r="C10" s="83" t="s">
        <v>41</v>
      </c>
      <c r="D10" s="101">
        <v>0</v>
      </c>
      <c r="E10" s="101">
        <v>0</v>
      </c>
      <c r="F10" s="106" t="str">
        <f t="shared" si="0"/>
        <v>-</v>
      </c>
    </row>
    <row r="11" spans="1:24" s="102" customFormat="1" ht="12.75" customHeight="1" x14ac:dyDescent="0.2">
      <c r="A11" s="104" t="s">
        <v>43</v>
      </c>
      <c r="B11" s="105" t="s">
        <v>44</v>
      </c>
      <c r="C11" s="83" t="s">
        <v>43</v>
      </c>
      <c r="D11" s="101">
        <v>0</v>
      </c>
      <c r="E11" s="101">
        <v>0</v>
      </c>
      <c r="F11" s="106" t="str">
        <f t="shared" si="0"/>
        <v>-</v>
      </c>
    </row>
    <row r="12" spans="1:24" s="102" customFormat="1" ht="12.75" customHeight="1" x14ac:dyDescent="0.2">
      <c r="A12" s="104" t="s">
        <v>45</v>
      </c>
      <c r="B12" s="105" t="s">
        <v>46</v>
      </c>
      <c r="C12" s="83" t="s">
        <v>45</v>
      </c>
      <c r="D12" s="101">
        <v>0</v>
      </c>
      <c r="E12" s="101">
        <v>0</v>
      </c>
      <c r="F12" s="106" t="str">
        <f t="shared" si="0"/>
        <v>-</v>
      </c>
    </row>
    <row r="13" spans="1:24" s="102" customFormat="1" ht="12.75" customHeight="1" x14ac:dyDescent="0.2">
      <c r="A13" s="104" t="s">
        <v>47</v>
      </c>
      <c r="B13" s="105" t="s">
        <v>48</v>
      </c>
      <c r="C13" s="83" t="s">
        <v>47</v>
      </c>
      <c r="D13" s="101">
        <v>0</v>
      </c>
      <c r="E13" s="101">
        <v>0</v>
      </c>
      <c r="F13" s="106" t="str">
        <f t="shared" si="0"/>
        <v>-</v>
      </c>
    </row>
    <row r="14" spans="1:24" s="102" customFormat="1" ht="12.75" customHeight="1" x14ac:dyDescent="0.2">
      <c r="A14" s="104" t="s">
        <v>49</v>
      </c>
      <c r="B14" s="105" t="s">
        <v>50</v>
      </c>
      <c r="C14" s="83" t="s">
        <v>49</v>
      </c>
      <c r="D14" s="101">
        <v>0</v>
      </c>
      <c r="E14" s="101">
        <v>0</v>
      </c>
      <c r="F14" s="106" t="str">
        <f t="shared" si="0"/>
        <v>-</v>
      </c>
    </row>
    <row r="15" spans="1:24" s="102" customFormat="1" ht="12.75" customHeight="1" x14ac:dyDescent="0.2">
      <c r="A15" s="104" t="s">
        <v>51</v>
      </c>
      <c r="B15" s="78" t="s">
        <v>52</v>
      </c>
      <c r="C15" s="83" t="s">
        <v>51</v>
      </c>
      <c r="D15" s="101">
        <v>0</v>
      </c>
      <c r="E15" s="101">
        <v>0</v>
      </c>
      <c r="F15" s="106" t="str">
        <f t="shared" si="0"/>
        <v>-</v>
      </c>
    </row>
    <row r="16" spans="1:24" s="102" customFormat="1" ht="12.75" customHeight="1" x14ac:dyDescent="0.2">
      <c r="A16" s="104" t="s">
        <v>53</v>
      </c>
      <c r="B16" s="78" t="s">
        <v>54</v>
      </c>
      <c r="C16" s="83" t="s">
        <v>53</v>
      </c>
      <c r="D16" s="101">
        <v>0</v>
      </c>
      <c r="E16" s="101">
        <v>0</v>
      </c>
      <c r="F16" s="106" t="str">
        <f t="shared" si="0"/>
        <v>-</v>
      </c>
    </row>
    <row r="17" spans="1:6" s="102" customFormat="1" ht="12.75" customHeight="1" x14ac:dyDescent="0.2">
      <c r="A17" s="104" t="s">
        <v>55</v>
      </c>
      <c r="B17" s="78" t="s">
        <v>56</v>
      </c>
      <c r="C17" s="83" t="s">
        <v>55</v>
      </c>
      <c r="D17" s="114">
        <f>SUM(D18:D21)-D22</f>
        <v>0</v>
      </c>
      <c r="E17" s="114">
        <f>SUM(E18:E21)-E22</f>
        <v>0</v>
      </c>
      <c r="F17" s="106" t="str">
        <f t="shared" si="0"/>
        <v>-</v>
      </c>
    </row>
    <row r="18" spans="1:6" s="102" customFormat="1" ht="12.75" customHeight="1" x14ac:dyDescent="0.2">
      <c r="A18" s="104" t="s">
        <v>57</v>
      </c>
      <c r="B18" s="78" t="s">
        <v>58</v>
      </c>
      <c r="C18" s="83" t="s">
        <v>57</v>
      </c>
      <c r="D18" s="101">
        <v>0</v>
      </c>
      <c r="E18" s="101">
        <v>0</v>
      </c>
      <c r="F18" s="106" t="str">
        <f t="shared" si="0"/>
        <v>-</v>
      </c>
    </row>
    <row r="19" spans="1:6" s="102" customFormat="1" ht="12.75" customHeight="1" x14ac:dyDescent="0.2">
      <c r="A19" s="104" t="s">
        <v>59</v>
      </c>
      <c r="B19" s="78" t="s">
        <v>60</v>
      </c>
      <c r="C19" s="83" t="s">
        <v>59</v>
      </c>
      <c r="D19" s="101">
        <v>0</v>
      </c>
      <c r="E19" s="101">
        <v>0</v>
      </c>
      <c r="F19" s="106" t="str">
        <f t="shared" si="0"/>
        <v>-</v>
      </c>
    </row>
    <row r="20" spans="1:6" s="102" customFormat="1" ht="12.75" customHeight="1" x14ac:dyDescent="0.2">
      <c r="A20" s="104" t="s">
        <v>61</v>
      </c>
      <c r="B20" s="82" t="s">
        <v>62</v>
      </c>
      <c r="C20" s="83" t="s">
        <v>61</v>
      </c>
      <c r="D20" s="101">
        <v>0</v>
      </c>
      <c r="E20" s="101">
        <v>0</v>
      </c>
      <c r="F20" s="106" t="str">
        <f t="shared" si="0"/>
        <v>-</v>
      </c>
    </row>
    <row r="21" spans="1:6" s="102" customFormat="1" ht="12.75" customHeight="1" x14ac:dyDescent="0.2">
      <c r="A21" s="104" t="s">
        <v>63</v>
      </c>
      <c r="B21" s="78" t="s">
        <v>64</v>
      </c>
      <c r="C21" s="83" t="s">
        <v>63</v>
      </c>
      <c r="D21" s="101">
        <v>0</v>
      </c>
      <c r="E21" s="101">
        <v>0</v>
      </c>
      <c r="F21" s="106" t="str">
        <f t="shared" si="0"/>
        <v>-</v>
      </c>
    </row>
    <row r="22" spans="1:6" s="102" customFormat="1" ht="12.75" customHeight="1" x14ac:dyDescent="0.2">
      <c r="A22" s="104" t="s">
        <v>65</v>
      </c>
      <c r="B22" s="78" t="s">
        <v>66</v>
      </c>
      <c r="C22" s="83" t="s">
        <v>65</v>
      </c>
      <c r="D22" s="101">
        <v>0</v>
      </c>
      <c r="E22" s="101">
        <v>0</v>
      </c>
      <c r="F22" s="106" t="str">
        <f t="shared" si="0"/>
        <v>-</v>
      </c>
    </row>
    <row r="23" spans="1:6" s="102" customFormat="1" ht="12.75" customHeight="1" x14ac:dyDescent="0.2">
      <c r="A23" s="104" t="s">
        <v>67</v>
      </c>
      <c r="B23" s="78" t="s">
        <v>68</v>
      </c>
      <c r="C23" s="83" t="s">
        <v>67</v>
      </c>
      <c r="D23" s="114">
        <f>SUM(D24:D28)</f>
        <v>0</v>
      </c>
      <c r="E23" s="114">
        <f>SUM(E24:E28)</f>
        <v>0</v>
      </c>
      <c r="F23" s="106" t="str">
        <f t="shared" si="0"/>
        <v>-</v>
      </c>
    </row>
    <row r="24" spans="1:6" s="102" customFormat="1" ht="12.75" customHeight="1" x14ac:dyDescent="0.2">
      <c r="A24" s="104" t="s">
        <v>69</v>
      </c>
      <c r="B24" s="105" t="s">
        <v>70</v>
      </c>
      <c r="C24" s="83" t="s">
        <v>69</v>
      </c>
      <c r="D24" s="101">
        <v>0</v>
      </c>
      <c r="E24" s="101">
        <v>0</v>
      </c>
      <c r="F24" s="106" t="str">
        <f t="shared" si="0"/>
        <v>-</v>
      </c>
    </row>
    <row r="25" spans="1:6" s="102" customFormat="1" ht="12.75" customHeight="1" x14ac:dyDescent="0.2">
      <c r="A25" s="104" t="s">
        <v>71</v>
      </c>
      <c r="B25" s="78" t="s">
        <v>72</v>
      </c>
      <c r="C25" s="83" t="s">
        <v>71</v>
      </c>
      <c r="D25" s="101">
        <v>0</v>
      </c>
      <c r="E25" s="101">
        <v>0</v>
      </c>
      <c r="F25" s="106" t="str">
        <f t="shared" si="0"/>
        <v>-</v>
      </c>
    </row>
    <row r="26" spans="1:6" s="102" customFormat="1" ht="12.75" customHeight="1" x14ac:dyDescent="0.2">
      <c r="A26" s="104" t="s">
        <v>73</v>
      </c>
      <c r="B26" s="78" t="s">
        <v>74</v>
      </c>
      <c r="C26" s="83" t="s">
        <v>73</v>
      </c>
      <c r="D26" s="101">
        <v>0</v>
      </c>
      <c r="E26" s="101">
        <v>0</v>
      </c>
      <c r="F26" s="106" t="str">
        <f t="shared" si="0"/>
        <v>-</v>
      </c>
    </row>
    <row r="27" spans="1:6" s="102" customFormat="1" ht="12.75" customHeight="1" x14ac:dyDescent="0.2">
      <c r="A27" s="104" t="s">
        <v>75</v>
      </c>
      <c r="B27" s="78" t="s">
        <v>76</v>
      </c>
      <c r="C27" s="83" t="s">
        <v>75</v>
      </c>
      <c r="D27" s="101">
        <v>0</v>
      </c>
      <c r="E27" s="101">
        <v>0</v>
      </c>
      <c r="F27" s="106" t="str">
        <f t="shared" si="0"/>
        <v>-</v>
      </c>
    </row>
    <row r="28" spans="1:6" s="102" customFormat="1" ht="12.75" customHeight="1" x14ac:dyDescent="0.2">
      <c r="A28" s="104" t="s">
        <v>77</v>
      </c>
      <c r="B28" s="78" t="s">
        <v>78</v>
      </c>
      <c r="C28" s="83" t="s">
        <v>77</v>
      </c>
      <c r="D28" s="101">
        <v>0</v>
      </c>
      <c r="E28" s="101">
        <v>0</v>
      </c>
      <c r="F28" s="106" t="str">
        <f t="shared" si="0"/>
        <v>-</v>
      </c>
    </row>
    <row r="29" spans="1:6" s="102" customFormat="1" ht="12.75" customHeight="1" x14ac:dyDescent="0.2">
      <c r="A29" s="104" t="s">
        <v>79</v>
      </c>
      <c r="B29" s="78" t="s">
        <v>80</v>
      </c>
      <c r="C29" s="83" t="s">
        <v>79</v>
      </c>
      <c r="D29" s="114">
        <f>SUM(D30:D35)</f>
        <v>0</v>
      </c>
      <c r="E29" s="114">
        <f>SUM(E30:E35)</f>
        <v>0</v>
      </c>
      <c r="F29" s="106" t="str">
        <f t="shared" si="0"/>
        <v>-</v>
      </c>
    </row>
    <row r="30" spans="1:6" s="102" customFormat="1" ht="12.75" customHeight="1" x14ac:dyDescent="0.2">
      <c r="A30" s="104" t="s">
        <v>81</v>
      </c>
      <c r="B30" s="78" t="s">
        <v>82</v>
      </c>
      <c r="C30" s="83" t="s">
        <v>81</v>
      </c>
      <c r="D30" s="101">
        <v>0</v>
      </c>
      <c r="E30" s="101">
        <v>0</v>
      </c>
      <c r="F30" s="106" t="str">
        <f t="shared" si="0"/>
        <v>-</v>
      </c>
    </row>
    <row r="31" spans="1:6" s="102" customFormat="1" ht="12.75" customHeight="1" x14ac:dyDescent="0.2">
      <c r="A31" s="104" t="s">
        <v>83</v>
      </c>
      <c r="B31" s="78" t="s">
        <v>84</v>
      </c>
      <c r="C31" s="83" t="s">
        <v>83</v>
      </c>
      <c r="D31" s="101">
        <v>0</v>
      </c>
      <c r="E31" s="101">
        <v>0</v>
      </c>
      <c r="F31" s="106" t="str">
        <f t="shared" si="0"/>
        <v>-</v>
      </c>
    </row>
    <row r="32" spans="1:6" s="102" customFormat="1" ht="12.75" customHeight="1" x14ac:dyDescent="0.2">
      <c r="A32" s="104" t="s">
        <v>85</v>
      </c>
      <c r="B32" s="78" t="s">
        <v>86</v>
      </c>
      <c r="C32" s="83" t="s">
        <v>85</v>
      </c>
      <c r="D32" s="101">
        <v>0</v>
      </c>
      <c r="E32" s="101">
        <v>0</v>
      </c>
      <c r="F32" s="106" t="str">
        <f t="shared" si="0"/>
        <v>-</v>
      </c>
    </row>
    <row r="33" spans="1:6" s="102" customFormat="1" ht="12.75" customHeight="1" x14ac:dyDescent="0.2">
      <c r="A33" s="104" t="s">
        <v>87</v>
      </c>
      <c r="B33" s="78" t="s">
        <v>88</v>
      </c>
      <c r="C33" s="83" t="s">
        <v>87</v>
      </c>
      <c r="D33" s="101">
        <v>0</v>
      </c>
      <c r="E33" s="101">
        <v>0</v>
      </c>
      <c r="F33" s="106" t="str">
        <f t="shared" si="0"/>
        <v>-</v>
      </c>
    </row>
    <row r="34" spans="1:6" s="102" customFormat="1" ht="12.75" customHeight="1" x14ac:dyDescent="0.2">
      <c r="A34" s="104" t="s">
        <v>89</v>
      </c>
      <c r="B34" s="78" t="s">
        <v>90</v>
      </c>
      <c r="C34" s="83" t="s">
        <v>89</v>
      </c>
      <c r="D34" s="101">
        <v>0</v>
      </c>
      <c r="E34" s="101">
        <v>0</v>
      </c>
      <c r="F34" s="106" t="str">
        <f t="shared" si="0"/>
        <v>-</v>
      </c>
    </row>
    <row r="35" spans="1:6" s="102" customFormat="1" ht="12.75" customHeight="1" x14ac:dyDescent="0.2">
      <c r="A35" s="104" t="s">
        <v>91</v>
      </c>
      <c r="B35" s="78" t="s">
        <v>92</v>
      </c>
      <c r="C35" s="83" t="s">
        <v>91</v>
      </c>
      <c r="D35" s="101">
        <v>0</v>
      </c>
      <c r="E35" s="101">
        <v>0</v>
      </c>
      <c r="F35" s="106" t="str">
        <f t="shared" si="0"/>
        <v>-</v>
      </c>
    </row>
    <row r="36" spans="1:6" s="102" customFormat="1" ht="12.75" customHeight="1" x14ac:dyDescent="0.2">
      <c r="A36" s="104" t="s">
        <v>93</v>
      </c>
      <c r="B36" s="78" t="s">
        <v>94</v>
      </c>
      <c r="C36" s="83" t="s">
        <v>93</v>
      </c>
      <c r="D36" s="114">
        <f>SUM(D37:D38)</f>
        <v>0</v>
      </c>
      <c r="E36" s="114">
        <f>SUM(E37:E38)</f>
        <v>0</v>
      </c>
      <c r="F36" s="106" t="str">
        <f t="shared" si="0"/>
        <v>-</v>
      </c>
    </row>
    <row r="37" spans="1:6" s="102" customFormat="1" ht="12.75" customHeight="1" x14ac:dyDescent="0.2">
      <c r="A37" s="104" t="s">
        <v>95</v>
      </c>
      <c r="B37" s="78" t="s">
        <v>96</v>
      </c>
      <c r="C37" s="83" t="s">
        <v>95</v>
      </c>
      <c r="D37" s="101">
        <v>0</v>
      </c>
      <c r="E37" s="101">
        <v>0</v>
      </c>
      <c r="F37" s="106" t="str">
        <f t="shared" si="0"/>
        <v>-</v>
      </c>
    </row>
    <row r="38" spans="1:6" s="102" customFormat="1" ht="12.75" customHeight="1" x14ac:dyDescent="0.2">
      <c r="A38" s="104" t="s">
        <v>97</v>
      </c>
      <c r="B38" s="78" t="s">
        <v>98</v>
      </c>
      <c r="C38" s="83" t="s">
        <v>97</v>
      </c>
      <c r="D38" s="101">
        <v>0</v>
      </c>
      <c r="E38" s="101">
        <v>0</v>
      </c>
      <c r="F38" s="106" t="str">
        <f t="shared" si="0"/>
        <v>-</v>
      </c>
    </row>
    <row r="39" spans="1:6" s="102" customFormat="1" ht="12.75" customHeight="1" x14ac:dyDescent="0.2">
      <c r="A39" s="104" t="s">
        <v>99</v>
      </c>
      <c r="B39" s="78" t="s">
        <v>100</v>
      </c>
      <c r="C39" s="83" t="s">
        <v>99</v>
      </c>
      <c r="D39" s="114">
        <f>SUM(D40:D42)</f>
        <v>0</v>
      </c>
      <c r="E39" s="114">
        <f>SUM(E40:E42)</f>
        <v>0</v>
      </c>
      <c r="F39" s="106" t="str">
        <f t="shared" si="0"/>
        <v>-</v>
      </c>
    </row>
    <row r="40" spans="1:6" s="102" customFormat="1" ht="12.75" customHeight="1" x14ac:dyDescent="0.2">
      <c r="A40" s="104" t="s">
        <v>101</v>
      </c>
      <c r="B40" s="78" t="s">
        <v>102</v>
      </c>
      <c r="C40" s="83" t="s">
        <v>101</v>
      </c>
      <c r="D40" s="101">
        <v>0</v>
      </c>
      <c r="E40" s="101">
        <v>0</v>
      </c>
      <c r="F40" s="106" t="str">
        <f t="shared" si="0"/>
        <v>-</v>
      </c>
    </row>
    <row r="41" spans="1:6" s="102" customFormat="1" ht="12.75" customHeight="1" x14ac:dyDescent="0.2">
      <c r="A41" s="104" t="s">
        <v>103</v>
      </c>
      <c r="B41" s="78" t="s">
        <v>104</v>
      </c>
      <c r="C41" s="83" t="s">
        <v>103</v>
      </c>
      <c r="D41" s="101">
        <v>0</v>
      </c>
      <c r="E41" s="101">
        <v>0</v>
      </c>
      <c r="F41" s="106" t="str">
        <f t="shared" si="0"/>
        <v>-</v>
      </c>
    </row>
    <row r="42" spans="1:6" s="102" customFormat="1" ht="12.75" customHeight="1" x14ac:dyDescent="0.2">
      <c r="A42" s="104" t="s">
        <v>105</v>
      </c>
      <c r="B42" s="78" t="s">
        <v>106</v>
      </c>
      <c r="C42" s="83" t="s">
        <v>105</v>
      </c>
      <c r="D42" s="101">
        <v>0</v>
      </c>
      <c r="E42" s="101">
        <v>0</v>
      </c>
      <c r="F42" s="106" t="str">
        <f t="shared" si="0"/>
        <v>-</v>
      </c>
    </row>
    <row r="43" spans="1:6" s="102" customFormat="1" ht="12.75" customHeight="1" x14ac:dyDescent="0.2">
      <c r="A43" s="104" t="s">
        <v>107</v>
      </c>
      <c r="B43" s="78" t="s">
        <v>108</v>
      </c>
      <c r="C43" s="83" t="s">
        <v>107</v>
      </c>
      <c r="D43" s="114">
        <f>D44+D47+D48</f>
        <v>0</v>
      </c>
      <c r="E43" s="114">
        <f>E44+E47+E48</f>
        <v>0</v>
      </c>
      <c r="F43" s="106" t="str">
        <f t="shared" si="0"/>
        <v>-</v>
      </c>
    </row>
    <row r="44" spans="1:6" s="102" customFormat="1" ht="12.75" customHeight="1" x14ac:dyDescent="0.2">
      <c r="A44" s="104" t="s">
        <v>109</v>
      </c>
      <c r="B44" s="78" t="s">
        <v>110</v>
      </c>
      <c r="C44" s="83" t="s">
        <v>109</v>
      </c>
      <c r="D44" s="114">
        <f>SUM(D45:D46)</f>
        <v>0</v>
      </c>
      <c r="E44" s="114">
        <f>SUM(E45:E46)</f>
        <v>0</v>
      </c>
      <c r="F44" s="106" t="str">
        <f t="shared" si="0"/>
        <v>-</v>
      </c>
    </row>
    <row r="45" spans="1:6" s="102" customFormat="1" ht="12.75" customHeight="1" x14ac:dyDescent="0.2">
      <c r="A45" s="104" t="s">
        <v>111</v>
      </c>
      <c r="B45" s="78" t="s">
        <v>112</v>
      </c>
      <c r="C45" s="83" t="s">
        <v>111</v>
      </c>
      <c r="D45" s="101">
        <v>0</v>
      </c>
      <c r="E45" s="101">
        <v>0</v>
      </c>
      <c r="F45" s="106" t="str">
        <f t="shared" si="0"/>
        <v>-</v>
      </c>
    </row>
    <row r="46" spans="1:6" s="102" customFormat="1" ht="12.75" customHeight="1" x14ac:dyDescent="0.2">
      <c r="A46" s="104" t="s">
        <v>113</v>
      </c>
      <c r="B46" s="78" t="s">
        <v>114</v>
      </c>
      <c r="C46" s="83" t="s">
        <v>113</v>
      </c>
      <c r="D46" s="101">
        <v>0</v>
      </c>
      <c r="E46" s="101">
        <v>0</v>
      </c>
      <c r="F46" s="106" t="str">
        <f t="shared" si="0"/>
        <v>-</v>
      </c>
    </row>
    <row r="47" spans="1:6" s="102" customFormat="1" ht="12.75" customHeight="1" x14ac:dyDescent="0.2">
      <c r="A47" s="104" t="s">
        <v>115</v>
      </c>
      <c r="B47" s="78" t="s">
        <v>116</v>
      </c>
      <c r="C47" s="83" t="s">
        <v>115</v>
      </c>
      <c r="D47" s="101">
        <v>0</v>
      </c>
      <c r="E47" s="101">
        <v>0</v>
      </c>
      <c r="F47" s="106" t="str">
        <f t="shared" si="0"/>
        <v>-</v>
      </c>
    </row>
    <row r="48" spans="1:6" s="102" customFormat="1" ht="12.75" customHeight="1" x14ac:dyDescent="0.2">
      <c r="A48" s="104" t="s">
        <v>117</v>
      </c>
      <c r="B48" s="78" t="s">
        <v>118</v>
      </c>
      <c r="C48" s="83" t="s">
        <v>117</v>
      </c>
      <c r="D48" s="101">
        <v>0</v>
      </c>
      <c r="E48" s="101">
        <v>0</v>
      </c>
      <c r="F48" s="106" t="str">
        <f t="shared" si="0"/>
        <v>-</v>
      </c>
    </row>
    <row r="49" spans="1:6" s="102" customFormat="1" ht="24" customHeight="1" x14ac:dyDescent="0.2">
      <c r="A49" s="104" t="s">
        <v>119</v>
      </c>
      <c r="B49" s="105" t="s">
        <v>120</v>
      </c>
      <c r="C49" s="83" t="s">
        <v>119</v>
      </c>
      <c r="D49" s="114">
        <f>D50+D53+D58+D61+D64+D68+D71+D74+D77</f>
        <v>0</v>
      </c>
      <c r="E49" s="114">
        <f>E50+E53+E58+E61+E64+E68+E71+E74+E77</f>
        <v>0</v>
      </c>
      <c r="F49" s="106" t="str">
        <f t="shared" si="0"/>
        <v>-</v>
      </c>
    </row>
    <row r="50" spans="1:6" s="102" customFormat="1" ht="12.75" customHeight="1" x14ac:dyDescent="0.2">
      <c r="A50" s="104" t="s">
        <v>121</v>
      </c>
      <c r="B50" s="105" t="s">
        <v>122</v>
      </c>
      <c r="C50" s="83" t="s">
        <v>121</v>
      </c>
      <c r="D50" s="114">
        <f>D51+D52</f>
        <v>0</v>
      </c>
      <c r="E50" s="114">
        <f>E51+E52</f>
        <v>0</v>
      </c>
      <c r="F50" s="106" t="str">
        <f t="shared" si="0"/>
        <v>-</v>
      </c>
    </row>
    <row r="51" spans="1:6" s="102" customFormat="1" ht="12.75" customHeight="1" x14ac:dyDescent="0.2">
      <c r="A51" s="104" t="s">
        <v>123</v>
      </c>
      <c r="B51" s="105" t="s">
        <v>124</v>
      </c>
      <c r="C51" s="83" t="s">
        <v>123</v>
      </c>
      <c r="D51" s="101">
        <v>0</v>
      </c>
      <c r="E51" s="101">
        <v>0</v>
      </c>
      <c r="F51" s="106" t="str">
        <f t="shared" si="0"/>
        <v>-</v>
      </c>
    </row>
    <row r="52" spans="1:6" s="102" customFormat="1" ht="12.75" customHeight="1" x14ac:dyDescent="0.2">
      <c r="A52" s="104" t="s">
        <v>125</v>
      </c>
      <c r="B52" s="105" t="s">
        <v>126</v>
      </c>
      <c r="C52" s="83" t="s">
        <v>125</v>
      </c>
      <c r="D52" s="101">
        <v>0</v>
      </c>
      <c r="E52" s="101">
        <v>0</v>
      </c>
      <c r="F52" s="106" t="str">
        <f t="shared" si="0"/>
        <v>-</v>
      </c>
    </row>
    <row r="53" spans="1:6" s="102" customFormat="1" ht="24" customHeight="1" x14ac:dyDescent="0.2">
      <c r="A53" s="104" t="s">
        <v>127</v>
      </c>
      <c r="B53" s="105" t="s">
        <v>128</v>
      </c>
      <c r="C53" s="83" t="s">
        <v>127</v>
      </c>
      <c r="D53" s="114">
        <f>SUM(D54:D57)</f>
        <v>0</v>
      </c>
      <c r="E53" s="114">
        <f>SUM(E54:E57)</f>
        <v>0</v>
      </c>
      <c r="F53" s="106" t="str">
        <f t="shared" si="0"/>
        <v>-</v>
      </c>
    </row>
    <row r="54" spans="1:6" s="102" customFormat="1" ht="12.75" customHeight="1" x14ac:dyDescent="0.2">
      <c r="A54" s="104" t="s">
        <v>129</v>
      </c>
      <c r="B54" s="105" t="s">
        <v>130</v>
      </c>
      <c r="C54" s="83" t="s">
        <v>129</v>
      </c>
      <c r="D54" s="101">
        <v>0</v>
      </c>
      <c r="E54" s="101">
        <v>0</v>
      </c>
      <c r="F54" s="106" t="str">
        <f t="shared" si="0"/>
        <v>-</v>
      </c>
    </row>
    <row r="55" spans="1:6" s="102" customFormat="1" ht="12.75" customHeight="1" x14ac:dyDescent="0.2">
      <c r="A55" s="104" t="s">
        <v>131</v>
      </c>
      <c r="B55" s="105" t="s">
        <v>132</v>
      </c>
      <c r="C55" s="83" t="s">
        <v>131</v>
      </c>
      <c r="D55" s="101">
        <v>0</v>
      </c>
      <c r="E55" s="101">
        <v>0</v>
      </c>
      <c r="F55" s="106" t="str">
        <f t="shared" si="0"/>
        <v>-</v>
      </c>
    </row>
    <row r="56" spans="1:6" s="102" customFormat="1" ht="12.75" customHeight="1" x14ac:dyDescent="0.2">
      <c r="A56" s="104" t="s">
        <v>133</v>
      </c>
      <c r="B56" s="105" t="s">
        <v>134</v>
      </c>
      <c r="C56" s="83" t="s">
        <v>133</v>
      </c>
      <c r="D56" s="101">
        <v>0</v>
      </c>
      <c r="E56" s="101">
        <v>0</v>
      </c>
      <c r="F56" s="106" t="str">
        <f t="shared" si="0"/>
        <v>-</v>
      </c>
    </row>
    <row r="57" spans="1:6" s="102" customFormat="1" ht="12.75" customHeight="1" x14ac:dyDescent="0.2">
      <c r="A57" s="104" t="s">
        <v>135</v>
      </c>
      <c r="B57" s="105" t="s">
        <v>136</v>
      </c>
      <c r="C57" s="83" t="s">
        <v>135</v>
      </c>
      <c r="D57" s="101">
        <v>0</v>
      </c>
      <c r="E57" s="101">
        <v>0</v>
      </c>
      <c r="F57" s="106" t="str">
        <f t="shared" si="0"/>
        <v>-</v>
      </c>
    </row>
    <row r="58" spans="1:6" s="102" customFormat="1" ht="24" customHeight="1" x14ac:dyDescent="0.2">
      <c r="A58" s="104" t="s">
        <v>137</v>
      </c>
      <c r="B58" s="105" t="s">
        <v>138</v>
      </c>
      <c r="C58" s="83" t="s">
        <v>137</v>
      </c>
      <c r="D58" s="114">
        <f>SUM(D59:D60)</f>
        <v>0</v>
      </c>
      <c r="E58" s="114">
        <f>SUM(E59:E60)</f>
        <v>0</v>
      </c>
      <c r="F58" s="106" t="str">
        <f t="shared" si="0"/>
        <v>-</v>
      </c>
    </row>
    <row r="59" spans="1:6" s="102" customFormat="1" ht="24" customHeight="1" x14ac:dyDescent="0.2">
      <c r="A59" s="104" t="s">
        <v>139</v>
      </c>
      <c r="B59" s="105" t="s">
        <v>140</v>
      </c>
      <c r="C59" s="83" t="s">
        <v>139</v>
      </c>
      <c r="D59" s="101">
        <v>0</v>
      </c>
      <c r="E59" s="101">
        <v>0</v>
      </c>
      <c r="F59" s="106" t="str">
        <f t="shared" si="0"/>
        <v>-</v>
      </c>
    </row>
    <row r="60" spans="1:6" s="102" customFormat="1" ht="24" customHeight="1" x14ac:dyDescent="0.2">
      <c r="A60" s="104" t="s">
        <v>141</v>
      </c>
      <c r="B60" s="105" t="s">
        <v>142</v>
      </c>
      <c r="C60" s="83" t="s">
        <v>141</v>
      </c>
      <c r="D60" s="101">
        <v>0</v>
      </c>
      <c r="E60" s="101">
        <v>0</v>
      </c>
      <c r="F60" s="106" t="str">
        <f t="shared" si="0"/>
        <v>-</v>
      </c>
    </row>
    <row r="61" spans="1:6" s="102" customFormat="1" ht="12.75" customHeight="1" x14ac:dyDescent="0.2">
      <c r="A61" s="104" t="s">
        <v>143</v>
      </c>
      <c r="B61" s="105" t="s">
        <v>144</v>
      </c>
      <c r="C61" s="83" t="s">
        <v>143</v>
      </c>
      <c r="D61" s="114">
        <f>SUM(D62:D63)</f>
        <v>0</v>
      </c>
      <c r="E61" s="114">
        <f>SUM(E62:E63)</f>
        <v>0</v>
      </c>
      <c r="F61" s="106" t="str">
        <f t="shared" si="0"/>
        <v>-</v>
      </c>
    </row>
    <row r="62" spans="1:6" s="102" customFormat="1" ht="12.75" customHeight="1" x14ac:dyDescent="0.2">
      <c r="A62" s="104" t="s">
        <v>145</v>
      </c>
      <c r="B62" s="105" t="s">
        <v>146</v>
      </c>
      <c r="C62" s="83" t="s">
        <v>145</v>
      </c>
      <c r="D62" s="101">
        <v>0</v>
      </c>
      <c r="E62" s="101">
        <v>0</v>
      </c>
      <c r="F62" s="106" t="str">
        <f t="shared" si="0"/>
        <v>-</v>
      </c>
    </row>
    <row r="63" spans="1:6" s="102" customFormat="1" ht="12.75" customHeight="1" x14ac:dyDescent="0.2">
      <c r="A63" s="104" t="s">
        <v>147</v>
      </c>
      <c r="B63" s="105" t="s">
        <v>148</v>
      </c>
      <c r="C63" s="83" t="s">
        <v>147</v>
      </c>
      <c r="D63" s="101">
        <v>0</v>
      </c>
      <c r="E63" s="101">
        <v>0</v>
      </c>
      <c r="F63" s="106" t="str">
        <f t="shared" si="0"/>
        <v>-</v>
      </c>
    </row>
    <row r="64" spans="1:6" s="102" customFormat="1" ht="24" customHeight="1" x14ac:dyDescent="0.2">
      <c r="A64" s="104" t="s">
        <v>149</v>
      </c>
      <c r="B64" s="105" t="s">
        <v>150</v>
      </c>
      <c r="C64" s="83" t="s">
        <v>149</v>
      </c>
      <c r="D64" s="114">
        <f>SUM(D65:D67)</f>
        <v>0</v>
      </c>
      <c r="E64" s="114">
        <f>SUM(E65:E67)</f>
        <v>0</v>
      </c>
      <c r="F64" s="106" t="str">
        <f t="shared" si="0"/>
        <v>-</v>
      </c>
    </row>
    <row r="65" spans="1:6" s="102" customFormat="1" ht="12.75" customHeight="1" x14ac:dyDescent="0.2">
      <c r="A65" s="104" t="s">
        <v>151</v>
      </c>
      <c r="B65" s="105" t="s">
        <v>152</v>
      </c>
      <c r="C65" s="83" t="s">
        <v>151</v>
      </c>
      <c r="D65" s="101">
        <v>0</v>
      </c>
      <c r="E65" s="101">
        <v>0</v>
      </c>
      <c r="F65" s="106" t="str">
        <f t="shared" si="0"/>
        <v>-</v>
      </c>
    </row>
    <row r="66" spans="1:6" s="102" customFormat="1" ht="12.75" customHeight="1" x14ac:dyDescent="0.2">
      <c r="A66" s="104" t="s">
        <v>153</v>
      </c>
      <c r="B66" s="78" t="s">
        <v>154</v>
      </c>
      <c r="C66" s="83" t="s">
        <v>153</v>
      </c>
      <c r="D66" s="101">
        <v>0</v>
      </c>
      <c r="E66" s="101">
        <v>0</v>
      </c>
      <c r="F66" s="106" t="str">
        <f t="shared" si="0"/>
        <v>-</v>
      </c>
    </row>
    <row r="67" spans="1:6" s="102" customFormat="1" ht="12.75" customHeight="1" x14ac:dyDescent="0.2">
      <c r="A67" s="33" t="s">
        <v>155</v>
      </c>
      <c r="B67" s="105" t="s">
        <v>156</v>
      </c>
      <c r="C67" s="115" t="s">
        <v>155</v>
      </c>
      <c r="D67" s="160">
        <v>0</v>
      </c>
      <c r="E67" s="160">
        <v>0</v>
      </c>
      <c r="F67" s="117" t="str">
        <f t="shared" si="0"/>
        <v>-</v>
      </c>
    </row>
    <row r="68" spans="1:6" s="102" customFormat="1" ht="24" customHeight="1" x14ac:dyDescent="0.2">
      <c r="A68" s="104" t="s">
        <v>157</v>
      </c>
      <c r="B68" s="82" t="s">
        <v>158</v>
      </c>
      <c r="C68" s="83" t="s">
        <v>157</v>
      </c>
      <c r="D68" s="114">
        <f>SUM(D69:D70)</f>
        <v>0</v>
      </c>
      <c r="E68" s="114">
        <f>SUM(E69:E70)</f>
        <v>0</v>
      </c>
      <c r="F68" s="106" t="str">
        <f t="shared" si="0"/>
        <v>-</v>
      </c>
    </row>
    <row r="69" spans="1:6" s="102" customFormat="1" ht="12.75" customHeight="1" x14ac:dyDescent="0.2">
      <c r="A69" s="104" t="s">
        <v>159</v>
      </c>
      <c r="B69" s="78" t="s">
        <v>160</v>
      </c>
      <c r="C69" s="83" t="s">
        <v>159</v>
      </c>
      <c r="D69" s="101">
        <v>0</v>
      </c>
      <c r="E69" s="101">
        <v>0</v>
      </c>
      <c r="F69" s="106" t="str">
        <f t="shared" si="0"/>
        <v>-</v>
      </c>
    </row>
    <row r="70" spans="1:6" s="102" customFormat="1" ht="24" customHeight="1" x14ac:dyDescent="0.2">
      <c r="A70" s="104" t="s">
        <v>161</v>
      </c>
      <c r="B70" s="78" t="s">
        <v>162</v>
      </c>
      <c r="C70" s="83" t="s">
        <v>161</v>
      </c>
      <c r="D70" s="101">
        <v>0</v>
      </c>
      <c r="E70" s="101">
        <v>0</v>
      </c>
      <c r="F70" s="106" t="str">
        <f t="shared" ref="F70:F133" si="1">IF(D70&lt;&gt;0,IF(E70/D70&gt;=100,"&gt;&gt;100",E70/D70*100),"-")</f>
        <v>-</v>
      </c>
    </row>
    <row r="71" spans="1:6" s="102" customFormat="1" ht="24" customHeight="1" x14ac:dyDescent="0.2">
      <c r="A71" s="104" t="s">
        <v>163</v>
      </c>
      <c r="B71" s="105" t="s">
        <v>164</v>
      </c>
      <c r="C71" s="83" t="s">
        <v>163</v>
      </c>
      <c r="D71" s="114">
        <f>SUM(D72:D73)</f>
        <v>0</v>
      </c>
      <c r="E71" s="114">
        <f>SUM(E72:E73)</f>
        <v>0</v>
      </c>
      <c r="F71" s="106" t="str">
        <f t="shared" si="1"/>
        <v>-</v>
      </c>
    </row>
    <row r="72" spans="1:6" s="102" customFormat="1" ht="24" customHeight="1" x14ac:dyDescent="0.2">
      <c r="A72" s="104" t="s">
        <v>165</v>
      </c>
      <c r="B72" s="105" t="s">
        <v>166</v>
      </c>
      <c r="C72" s="83" t="s">
        <v>165</v>
      </c>
      <c r="D72" s="101">
        <v>0</v>
      </c>
      <c r="E72" s="101">
        <v>0</v>
      </c>
      <c r="F72" s="106" t="str">
        <f t="shared" si="1"/>
        <v>-</v>
      </c>
    </row>
    <row r="73" spans="1:6" s="102" customFormat="1" ht="24" customHeight="1" x14ac:dyDescent="0.2">
      <c r="A73" s="104" t="s">
        <v>167</v>
      </c>
      <c r="B73" s="105" t="s">
        <v>168</v>
      </c>
      <c r="C73" s="83" t="s">
        <v>167</v>
      </c>
      <c r="D73" s="101">
        <v>0</v>
      </c>
      <c r="E73" s="101">
        <v>0</v>
      </c>
      <c r="F73" s="106" t="str">
        <f t="shared" si="1"/>
        <v>-</v>
      </c>
    </row>
    <row r="74" spans="1:6" s="102" customFormat="1" ht="12.75" customHeight="1" x14ac:dyDescent="0.2">
      <c r="A74" s="104" t="s">
        <v>169</v>
      </c>
      <c r="B74" s="105" t="s">
        <v>170</v>
      </c>
      <c r="C74" s="83" t="s">
        <v>169</v>
      </c>
      <c r="D74" s="114">
        <f>SUM(D75:D76)</f>
        <v>0</v>
      </c>
      <c r="E74" s="114">
        <f>SUM(E75:E76)</f>
        <v>0</v>
      </c>
      <c r="F74" s="106" t="str">
        <f t="shared" si="1"/>
        <v>-</v>
      </c>
    </row>
    <row r="75" spans="1:6" s="102" customFormat="1" ht="12.75" customHeight="1" x14ac:dyDescent="0.2">
      <c r="A75" s="104" t="s">
        <v>171</v>
      </c>
      <c r="B75" s="105" t="s">
        <v>172</v>
      </c>
      <c r="C75" s="83" t="s">
        <v>171</v>
      </c>
      <c r="D75" s="101">
        <v>0</v>
      </c>
      <c r="E75" s="101">
        <v>0</v>
      </c>
      <c r="F75" s="106" t="str">
        <f t="shared" si="1"/>
        <v>-</v>
      </c>
    </row>
    <row r="76" spans="1:6" s="102" customFormat="1" ht="12.75" customHeight="1" x14ac:dyDescent="0.2">
      <c r="A76" s="104" t="s">
        <v>173</v>
      </c>
      <c r="B76" s="105" t="s">
        <v>174</v>
      </c>
      <c r="C76" s="83" t="s">
        <v>173</v>
      </c>
      <c r="D76" s="101">
        <v>0</v>
      </c>
      <c r="E76" s="101">
        <v>0</v>
      </c>
      <c r="F76" s="106" t="str">
        <f t="shared" si="1"/>
        <v>-</v>
      </c>
    </row>
    <row r="77" spans="1:6" s="102" customFormat="1" ht="24" customHeight="1" x14ac:dyDescent="0.2">
      <c r="A77" s="104" t="s">
        <v>175</v>
      </c>
      <c r="B77" s="105" t="s">
        <v>176</v>
      </c>
      <c r="C77" s="83" t="s">
        <v>175</v>
      </c>
      <c r="D77" s="114">
        <f>SUM(D78:D81)</f>
        <v>0</v>
      </c>
      <c r="E77" s="114">
        <f>SUM(E78:E81)</f>
        <v>0</v>
      </c>
      <c r="F77" s="106" t="str">
        <f t="shared" si="1"/>
        <v>-</v>
      </c>
    </row>
    <row r="78" spans="1:6" s="102" customFormat="1" ht="12.75" customHeight="1" x14ac:dyDescent="0.2">
      <c r="A78" s="104" t="s">
        <v>177</v>
      </c>
      <c r="B78" s="78" t="s">
        <v>178</v>
      </c>
      <c r="C78" s="83" t="s">
        <v>177</v>
      </c>
      <c r="D78" s="101">
        <v>0</v>
      </c>
      <c r="E78" s="101">
        <v>0</v>
      </c>
      <c r="F78" s="106" t="str">
        <f t="shared" si="1"/>
        <v>-</v>
      </c>
    </row>
    <row r="79" spans="1:6" s="102" customFormat="1" ht="12.75" customHeight="1" x14ac:dyDescent="0.2">
      <c r="A79" s="104" t="s">
        <v>179</v>
      </c>
      <c r="B79" s="78" t="s">
        <v>180</v>
      </c>
      <c r="C79" s="83" t="s">
        <v>179</v>
      </c>
      <c r="D79" s="101">
        <v>0</v>
      </c>
      <c r="E79" s="101">
        <v>0</v>
      </c>
      <c r="F79" s="106" t="str">
        <f t="shared" si="1"/>
        <v>-</v>
      </c>
    </row>
    <row r="80" spans="1:6" s="102" customFormat="1" ht="24" customHeight="1" x14ac:dyDescent="0.2">
      <c r="A80" s="104" t="s">
        <v>181</v>
      </c>
      <c r="B80" s="78" t="s">
        <v>182</v>
      </c>
      <c r="C80" s="83" t="s">
        <v>181</v>
      </c>
      <c r="D80" s="101">
        <v>0</v>
      </c>
      <c r="E80" s="101">
        <v>0</v>
      </c>
      <c r="F80" s="106" t="str">
        <f t="shared" si="1"/>
        <v>-</v>
      </c>
    </row>
    <row r="81" spans="1:6" s="102" customFormat="1" ht="24" customHeight="1" x14ac:dyDescent="0.2">
      <c r="A81" s="104" t="s">
        <v>183</v>
      </c>
      <c r="B81" s="78" t="s">
        <v>184</v>
      </c>
      <c r="C81" s="83" t="s">
        <v>183</v>
      </c>
      <c r="D81" s="101">
        <v>0</v>
      </c>
      <c r="E81" s="101">
        <v>0</v>
      </c>
      <c r="F81" s="106" t="str">
        <f t="shared" si="1"/>
        <v>-</v>
      </c>
    </row>
    <row r="82" spans="1:6" s="102" customFormat="1" ht="12.75" customHeight="1" x14ac:dyDescent="0.2">
      <c r="A82" s="104" t="s">
        <v>185</v>
      </c>
      <c r="B82" s="78" t="s">
        <v>186</v>
      </c>
      <c r="C82" s="83" t="s">
        <v>185</v>
      </c>
      <c r="D82" s="114">
        <f>D83+D91+D98</f>
        <v>0</v>
      </c>
      <c r="E82" s="114">
        <f>E83+E91+E98</f>
        <v>0</v>
      </c>
      <c r="F82" s="106" t="str">
        <f t="shared" si="1"/>
        <v>-</v>
      </c>
    </row>
    <row r="83" spans="1:6" s="102" customFormat="1" ht="12.75" customHeight="1" x14ac:dyDescent="0.2">
      <c r="A83" s="104" t="s">
        <v>187</v>
      </c>
      <c r="B83" s="78" t="s">
        <v>188</v>
      </c>
      <c r="C83" s="83" t="s">
        <v>187</v>
      </c>
      <c r="D83" s="114">
        <f>SUM(D84:D90)</f>
        <v>0</v>
      </c>
      <c r="E83" s="114">
        <f>SUM(E84:E90)</f>
        <v>0</v>
      </c>
      <c r="F83" s="106" t="str">
        <f t="shared" si="1"/>
        <v>-</v>
      </c>
    </row>
    <row r="84" spans="1:6" s="102" customFormat="1" ht="12.75" customHeight="1" x14ac:dyDescent="0.2">
      <c r="A84" s="104" t="s">
        <v>189</v>
      </c>
      <c r="B84" s="78" t="s">
        <v>190</v>
      </c>
      <c r="C84" s="83" t="s">
        <v>189</v>
      </c>
      <c r="D84" s="101">
        <v>0</v>
      </c>
      <c r="E84" s="101">
        <v>0</v>
      </c>
      <c r="F84" s="106" t="str">
        <f t="shared" si="1"/>
        <v>-</v>
      </c>
    </row>
    <row r="85" spans="1:6" s="102" customFormat="1" ht="12.75" customHeight="1" x14ac:dyDescent="0.2">
      <c r="A85" s="104" t="s">
        <v>191</v>
      </c>
      <c r="B85" s="78" t="s">
        <v>192</v>
      </c>
      <c r="C85" s="83" t="s">
        <v>191</v>
      </c>
      <c r="D85" s="101">
        <v>0</v>
      </c>
      <c r="E85" s="101">
        <v>0</v>
      </c>
      <c r="F85" s="106" t="str">
        <f t="shared" si="1"/>
        <v>-</v>
      </c>
    </row>
    <row r="86" spans="1:6" s="102" customFormat="1" ht="12.75" customHeight="1" x14ac:dyDescent="0.2">
      <c r="A86" s="104" t="s">
        <v>193</v>
      </c>
      <c r="B86" s="78" t="s">
        <v>194</v>
      </c>
      <c r="C86" s="83" t="s">
        <v>193</v>
      </c>
      <c r="D86" s="101">
        <v>0</v>
      </c>
      <c r="E86" s="101">
        <v>0</v>
      </c>
      <c r="F86" s="106" t="str">
        <f t="shared" si="1"/>
        <v>-</v>
      </c>
    </row>
    <row r="87" spans="1:6" s="102" customFormat="1" ht="12.75" customHeight="1" x14ac:dyDescent="0.2">
      <c r="A87" s="104" t="s">
        <v>195</v>
      </c>
      <c r="B87" s="78" t="s">
        <v>196</v>
      </c>
      <c r="C87" s="83" t="s">
        <v>195</v>
      </c>
      <c r="D87" s="101">
        <v>0</v>
      </c>
      <c r="E87" s="101">
        <v>0</v>
      </c>
      <c r="F87" s="106" t="str">
        <f t="shared" si="1"/>
        <v>-</v>
      </c>
    </row>
    <row r="88" spans="1:6" s="102" customFormat="1" ht="12.75" customHeight="1" x14ac:dyDescent="0.2">
      <c r="A88" s="104" t="s">
        <v>197</v>
      </c>
      <c r="B88" s="78" t="s">
        <v>198</v>
      </c>
      <c r="C88" s="83" t="s">
        <v>197</v>
      </c>
      <c r="D88" s="101">
        <v>0</v>
      </c>
      <c r="E88" s="101">
        <v>0</v>
      </c>
      <c r="F88" s="106" t="str">
        <f t="shared" si="1"/>
        <v>-</v>
      </c>
    </row>
    <row r="89" spans="1:6" s="102" customFormat="1" ht="24" customHeight="1" x14ac:dyDescent="0.2">
      <c r="A89" s="104" t="s">
        <v>199</v>
      </c>
      <c r="B89" s="78" t="s">
        <v>200</v>
      </c>
      <c r="C89" s="83" t="s">
        <v>199</v>
      </c>
      <c r="D89" s="101">
        <v>0</v>
      </c>
      <c r="E89" s="101">
        <v>0</v>
      </c>
      <c r="F89" s="106" t="str">
        <f t="shared" si="1"/>
        <v>-</v>
      </c>
    </row>
    <row r="90" spans="1:6" s="102" customFormat="1" ht="12.75" customHeight="1" x14ac:dyDescent="0.2">
      <c r="A90" s="104" t="s">
        <v>201</v>
      </c>
      <c r="B90" s="78" t="s">
        <v>202</v>
      </c>
      <c r="C90" s="83" t="s">
        <v>201</v>
      </c>
      <c r="D90" s="101">
        <v>0</v>
      </c>
      <c r="E90" s="101">
        <v>0</v>
      </c>
      <c r="F90" s="106" t="str">
        <f t="shared" si="1"/>
        <v>-</v>
      </c>
    </row>
    <row r="91" spans="1:6" s="102" customFormat="1" ht="12.75" customHeight="1" x14ac:dyDescent="0.2">
      <c r="A91" s="104" t="s">
        <v>203</v>
      </c>
      <c r="B91" s="78" t="s">
        <v>204</v>
      </c>
      <c r="C91" s="83" t="s">
        <v>203</v>
      </c>
      <c r="D91" s="114">
        <f>SUM(D92:D97)</f>
        <v>0</v>
      </c>
      <c r="E91" s="114">
        <f>SUM(E92:E97)</f>
        <v>0</v>
      </c>
      <c r="F91" s="106" t="str">
        <f t="shared" si="1"/>
        <v>-</v>
      </c>
    </row>
    <row r="92" spans="1:6" s="102" customFormat="1" ht="12.75" customHeight="1" x14ac:dyDescent="0.2">
      <c r="A92" s="104" t="s">
        <v>205</v>
      </c>
      <c r="B92" s="78" t="s">
        <v>206</v>
      </c>
      <c r="C92" s="83" t="s">
        <v>205</v>
      </c>
      <c r="D92" s="101">
        <v>0</v>
      </c>
      <c r="E92" s="101">
        <v>0</v>
      </c>
      <c r="F92" s="106" t="str">
        <f t="shared" si="1"/>
        <v>-</v>
      </c>
    </row>
    <row r="93" spans="1:6" s="102" customFormat="1" ht="12.75" customHeight="1" x14ac:dyDescent="0.2">
      <c r="A93" s="104" t="s">
        <v>207</v>
      </c>
      <c r="B93" s="78" t="s">
        <v>208</v>
      </c>
      <c r="C93" s="83" t="s">
        <v>207</v>
      </c>
      <c r="D93" s="101">
        <v>0</v>
      </c>
      <c r="E93" s="101">
        <v>0</v>
      </c>
      <c r="F93" s="106" t="str">
        <f t="shared" si="1"/>
        <v>-</v>
      </c>
    </row>
    <row r="94" spans="1:6" s="102" customFormat="1" ht="12.75" customHeight="1" x14ac:dyDescent="0.2">
      <c r="A94" s="104" t="s">
        <v>209</v>
      </c>
      <c r="B94" s="78" t="s">
        <v>210</v>
      </c>
      <c r="C94" s="83" t="s">
        <v>209</v>
      </c>
      <c r="D94" s="101">
        <v>0</v>
      </c>
      <c r="E94" s="101">
        <v>0</v>
      </c>
      <c r="F94" s="106" t="str">
        <f t="shared" si="1"/>
        <v>-</v>
      </c>
    </row>
    <row r="95" spans="1:6" s="102" customFormat="1" ht="12.75" customHeight="1" x14ac:dyDescent="0.2">
      <c r="A95" s="104" t="s">
        <v>211</v>
      </c>
      <c r="B95" s="78" t="s">
        <v>212</v>
      </c>
      <c r="C95" s="83" t="s">
        <v>211</v>
      </c>
      <c r="D95" s="101">
        <v>0</v>
      </c>
      <c r="E95" s="101">
        <v>0</v>
      </c>
      <c r="F95" s="106" t="str">
        <f t="shared" si="1"/>
        <v>-</v>
      </c>
    </row>
    <row r="96" spans="1:6" s="102" customFormat="1" ht="24" customHeight="1" x14ac:dyDescent="0.2">
      <c r="A96" s="104" t="s">
        <v>213</v>
      </c>
      <c r="B96" s="105" t="s">
        <v>214</v>
      </c>
      <c r="C96" s="83" t="s">
        <v>213</v>
      </c>
      <c r="D96" s="101">
        <v>0</v>
      </c>
      <c r="E96" s="101">
        <v>0</v>
      </c>
      <c r="F96" s="106" t="str">
        <f t="shared" si="1"/>
        <v>-</v>
      </c>
    </row>
    <row r="97" spans="1:6" s="102" customFormat="1" ht="12.75" customHeight="1" x14ac:dyDescent="0.2">
      <c r="A97" s="104" t="s">
        <v>215</v>
      </c>
      <c r="B97" s="105" t="s">
        <v>216</v>
      </c>
      <c r="C97" s="83" t="s">
        <v>215</v>
      </c>
      <c r="D97" s="101">
        <v>0</v>
      </c>
      <c r="E97" s="101">
        <v>0</v>
      </c>
      <c r="F97" s="106" t="str">
        <f t="shared" si="1"/>
        <v>-</v>
      </c>
    </row>
    <row r="98" spans="1:6" s="102" customFormat="1" ht="12.75" customHeight="1" x14ac:dyDescent="0.2">
      <c r="A98" s="104" t="s">
        <v>217</v>
      </c>
      <c r="B98" s="105" t="s">
        <v>218</v>
      </c>
      <c r="C98" s="83" t="s">
        <v>217</v>
      </c>
      <c r="D98" s="114">
        <f>SUM(D99:D105)</f>
        <v>0</v>
      </c>
      <c r="E98" s="114">
        <f>SUM(E99:E105)</f>
        <v>0</v>
      </c>
      <c r="F98" s="106" t="str">
        <f t="shared" si="1"/>
        <v>-</v>
      </c>
    </row>
    <row r="99" spans="1:6" s="102" customFormat="1" ht="24" customHeight="1" x14ac:dyDescent="0.2">
      <c r="A99" s="104" t="s">
        <v>219</v>
      </c>
      <c r="B99" s="105" t="s">
        <v>220</v>
      </c>
      <c r="C99" s="83" t="s">
        <v>219</v>
      </c>
      <c r="D99" s="101">
        <v>0</v>
      </c>
      <c r="E99" s="101">
        <v>0</v>
      </c>
      <c r="F99" s="106" t="str">
        <f t="shared" si="1"/>
        <v>-</v>
      </c>
    </row>
    <row r="100" spans="1:6" s="102" customFormat="1" ht="24" customHeight="1" x14ac:dyDescent="0.2">
      <c r="A100" s="104" t="s">
        <v>221</v>
      </c>
      <c r="B100" s="118" t="s">
        <v>222</v>
      </c>
      <c r="C100" s="83" t="s">
        <v>221</v>
      </c>
      <c r="D100" s="101">
        <v>0</v>
      </c>
      <c r="E100" s="101">
        <v>0</v>
      </c>
      <c r="F100" s="106" t="str">
        <f t="shared" si="1"/>
        <v>-</v>
      </c>
    </row>
    <row r="101" spans="1:6" s="102" customFormat="1" ht="24" customHeight="1" x14ac:dyDescent="0.2">
      <c r="A101" s="104" t="s">
        <v>223</v>
      </c>
      <c r="B101" s="118" t="s">
        <v>224</v>
      </c>
      <c r="C101" s="83" t="s">
        <v>223</v>
      </c>
      <c r="D101" s="101">
        <v>0</v>
      </c>
      <c r="E101" s="101">
        <v>0</v>
      </c>
      <c r="F101" s="106" t="str">
        <f t="shared" si="1"/>
        <v>-</v>
      </c>
    </row>
    <row r="102" spans="1:6" s="102" customFormat="1" ht="24" customHeight="1" x14ac:dyDescent="0.2">
      <c r="A102" s="104" t="s">
        <v>225</v>
      </c>
      <c r="B102" s="105" t="s">
        <v>226</v>
      </c>
      <c r="C102" s="83" t="s">
        <v>225</v>
      </c>
      <c r="D102" s="101">
        <v>0</v>
      </c>
      <c r="E102" s="101">
        <v>0</v>
      </c>
      <c r="F102" s="106" t="str">
        <f t="shared" si="1"/>
        <v>-</v>
      </c>
    </row>
    <row r="103" spans="1:6" s="102" customFormat="1" ht="24" customHeight="1" x14ac:dyDescent="0.2">
      <c r="A103" s="104" t="s">
        <v>227</v>
      </c>
      <c r="B103" s="118" t="s">
        <v>228</v>
      </c>
      <c r="C103" s="83" t="s">
        <v>227</v>
      </c>
      <c r="D103" s="101">
        <v>0</v>
      </c>
      <c r="E103" s="101">
        <v>0</v>
      </c>
      <c r="F103" s="106" t="str">
        <f t="shared" si="1"/>
        <v>-</v>
      </c>
    </row>
    <row r="104" spans="1:6" s="102" customFormat="1" ht="24" customHeight="1" x14ac:dyDescent="0.2">
      <c r="A104" s="104" t="s">
        <v>229</v>
      </c>
      <c r="B104" s="118" t="s">
        <v>230</v>
      </c>
      <c r="C104" s="83" t="s">
        <v>229</v>
      </c>
      <c r="D104" s="101">
        <v>0</v>
      </c>
      <c r="E104" s="101">
        <v>0</v>
      </c>
      <c r="F104" s="106" t="str">
        <f t="shared" si="1"/>
        <v>-</v>
      </c>
    </row>
    <row r="105" spans="1:6" s="102" customFormat="1" ht="12.75" customHeight="1" x14ac:dyDescent="0.2">
      <c r="A105" s="104" t="s">
        <v>231</v>
      </c>
      <c r="B105" s="78" t="s">
        <v>232</v>
      </c>
      <c r="C105" s="83" t="s">
        <v>231</v>
      </c>
      <c r="D105" s="101">
        <v>0</v>
      </c>
      <c r="E105" s="101">
        <v>0</v>
      </c>
      <c r="F105" s="106" t="str">
        <f t="shared" si="1"/>
        <v>-</v>
      </c>
    </row>
    <row r="106" spans="1:6" s="102" customFormat="1" ht="24" customHeight="1" x14ac:dyDescent="0.2">
      <c r="A106" s="33" t="s">
        <v>233</v>
      </c>
      <c r="B106" s="105" t="s">
        <v>234</v>
      </c>
      <c r="C106" s="115" t="s">
        <v>233</v>
      </c>
      <c r="D106" s="119">
        <f>D107+D112+D120+D124</f>
        <v>83512.08</v>
      </c>
      <c r="E106" s="119">
        <f>E107+E112+E120+E124</f>
        <v>98012.08</v>
      </c>
      <c r="F106" s="117">
        <f t="shared" si="1"/>
        <v>117.36275757950227</v>
      </c>
    </row>
    <row r="107" spans="1:6" s="102" customFormat="1" ht="12.75" customHeight="1" x14ac:dyDescent="0.2">
      <c r="A107" s="104" t="s">
        <v>235</v>
      </c>
      <c r="B107" s="78" t="s">
        <v>236</v>
      </c>
      <c r="C107" s="83" t="s">
        <v>235</v>
      </c>
      <c r="D107" s="114">
        <f>SUM(D108:D111)</f>
        <v>0</v>
      </c>
      <c r="E107" s="114">
        <f>SUM(E108:E111)</f>
        <v>0</v>
      </c>
      <c r="F107" s="106" t="str">
        <f t="shared" si="1"/>
        <v>-</v>
      </c>
    </row>
    <row r="108" spans="1:6" s="102" customFormat="1" ht="12.75" customHeight="1" x14ac:dyDescent="0.2">
      <c r="A108" s="104" t="s">
        <v>237</v>
      </c>
      <c r="B108" s="78" t="s">
        <v>238</v>
      </c>
      <c r="C108" s="83" t="s">
        <v>237</v>
      </c>
      <c r="D108" s="101">
        <v>0</v>
      </c>
      <c r="E108" s="101">
        <v>0</v>
      </c>
      <c r="F108" s="106" t="str">
        <f t="shared" si="1"/>
        <v>-</v>
      </c>
    </row>
    <row r="109" spans="1:6" s="102" customFormat="1" ht="12.75" customHeight="1" x14ac:dyDescent="0.2">
      <c r="A109" s="104" t="s">
        <v>239</v>
      </c>
      <c r="B109" s="78" t="s">
        <v>240</v>
      </c>
      <c r="C109" s="83" t="s">
        <v>239</v>
      </c>
      <c r="D109" s="101">
        <v>0</v>
      </c>
      <c r="E109" s="101">
        <v>0</v>
      </c>
      <c r="F109" s="106" t="str">
        <f t="shared" si="1"/>
        <v>-</v>
      </c>
    </row>
    <row r="110" spans="1:6" s="102" customFormat="1" ht="12.75" customHeight="1" x14ac:dyDescent="0.2">
      <c r="A110" s="104" t="s">
        <v>241</v>
      </c>
      <c r="B110" s="78" t="s">
        <v>242</v>
      </c>
      <c r="C110" s="83" t="s">
        <v>241</v>
      </c>
      <c r="D110" s="101">
        <v>0</v>
      </c>
      <c r="E110" s="101">
        <v>0</v>
      </c>
      <c r="F110" s="106" t="str">
        <f t="shared" si="1"/>
        <v>-</v>
      </c>
    </row>
    <row r="111" spans="1:6" s="102" customFormat="1" ht="12.75" customHeight="1" x14ac:dyDescent="0.2">
      <c r="A111" s="104" t="s">
        <v>243</v>
      </c>
      <c r="B111" s="78" t="s">
        <v>244</v>
      </c>
      <c r="C111" s="83" t="s">
        <v>243</v>
      </c>
      <c r="D111" s="101">
        <v>0</v>
      </c>
      <c r="E111" s="101">
        <v>0</v>
      </c>
      <c r="F111" s="106" t="str">
        <f t="shared" si="1"/>
        <v>-</v>
      </c>
    </row>
    <row r="112" spans="1:6" s="102" customFormat="1" ht="12.75" customHeight="1" x14ac:dyDescent="0.2">
      <c r="A112" s="104" t="s">
        <v>245</v>
      </c>
      <c r="B112" s="78" t="s">
        <v>246</v>
      </c>
      <c r="C112" s="83" t="s">
        <v>245</v>
      </c>
      <c r="D112" s="114">
        <f>SUM(D113:D119)</f>
        <v>83512.08</v>
      </c>
      <c r="E112" s="114">
        <f>SUM(E113:E119)</f>
        <v>98012.08</v>
      </c>
      <c r="F112" s="106">
        <f t="shared" si="1"/>
        <v>117.36275757950227</v>
      </c>
    </row>
    <row r="113" spans="1:6" s="102" customFormat="1" ht="12.75" customHeight="1" x14ac:dyDescent="0.2">
      <c r="A113" s="104" t="s">
        <v>247</v>
      </c>
      <c r="B113" s="78" t="s">
        <v>248</v>
      </c>
      <c r="C113" s="83" t="s">
        <v>247</v>
      </c>
      <c r="D113" s="101">
        <v>0</v>
      </c>
      <c r="E113" s="101">
        <v>0</v>
      </c>
      <c r="F113" s="106" t="str">
        <f t="shared" si="1"/>
        <v>-</v>
      </c>
    </row>
    <row r="114" spans="1:6" s="102" customFormat="1" ht="12.75" customHeight="1" x14ac:dyDescent="0.2">
      <c r="A114" s="104" t="s">
        <v>249</v>
      </c>
      <c r="B114" s="78" t="s">
        <v>250</v>
      </c>
      <c r="C114" s="83" t="s">
        <v>249</v>
      </c>
      <c r="D114" s="101">
        <v>0</v>
      </c>
      <c r="E114" s="101">
        <v>0</v>
      </c>
      <c r="F114" s="106" t="str">
        <f t="shared" si="1"/>
        <v>-</v>
      </c>
    </row>
    <row r="115" spans="1:6" s="102" customFormat="1" ht="12.75" customHeight="1" x14ac:dyDescent="0.2">
      <c r="A115" s="104" t="s">
        <v>251</v>
      </c>
      <c r="B115" s="78" t="s">
        <v>252</v>
      </c>
      <c r="C115" s="83" t="s">
        <v>251</v>
      </c>
      <c r="D115" s="101">
        <v>0</v>
      </c>
      <c r="E115" s="101">
        <v>0</v>
      </c>
      <c r="F115" s="106" t="str">
        <f t="shared" si="1"/>
        <v>-</v>
      </c>
    </row>
    <row r="116" spans="1:6" s="102" customFormat="1" ht="12.75" customHeight="1" x14ac:dyDescent="0.2">
      <c r="A116" s="104" t="s">
        <v>253</v>
      </c>
      <c r="B116" s="78" t="s">
        <v>254</v>
      </c>
      <c r="C116" s="83" t="s">
        <v>253</v>
      </c>
      <c r="D116" s="101">
        <v>0</v>
      </c>
      <c r="E116" s="101">
        <v>0</v>
      </c>
      <c r="F116" s="106" t="str">
        <f t="shared" si="1"/>
        <v>-</v>
      </c>
    </row>
    <row r="117" spans="1:6" s="102" customFormat="1" ht="12.75" customHeight="1" x14ac:dyDescent="0.2">
      <c r="A117" s="104" t="s">
        <v>255</v>
      </c>
      <c r="B117" s="78" t="s">
        <v>256</v>
      </c>
      <c r="C117" s="83" t="s">
        <v>255</v>
      </c>
      <c r="D117" s="101">
        <v>83512.08</v>
      </c>
      <c r="E117" s="101">
        <v>98012.08</v>
      </c>
      <c r="F117" s="106">
        <f t="shared" si="1"/>
        <v>117.36275757950227</v>
      </c>
    </row>
    <row r="118" spans="1:6" s="102" customFormat="1" ht="12.75" customHeight="1" x14ac:dyDescent="0.2">
      <c r="A118" s="104" t="s">
        <v>257</v>
      </c>
      <c r="B118" s="78" t="s">
        <v>258</v>
      </c>
      <c r="C118" s="83" t="s">
        <v>257</v>
      </c>
      <c r="D118" s="101">
        <v>0</v>
      </c>
      <c r="E118" s="101">
        <v>0</v>
      </c>
      <c r="F118" s="106" t="str">
        <f t="shared" si="1"/>
        <v>-</v>
      </c>
    </row>
    <row r="119" spans="1:6" s="102" customFormat="1" ht="24" customHeight="1" x14ac:dyDescent="0.2">
      <c r="A119" s="104" t="s">
        <v>259</v>
      </c>
      <c r="B119" s="82" t="s">
        <v>260</v>
      </c>
      <c r="C119" s="83" t="s">
        <v>259</v>
      </c>
      <c r="D119" s="101">
        <v>0</v>
      </c>
      <c r="E119" s="101">
        <v>0</v>
      </c>
      <c r="F119" s="106" t="str">
        <f t="shared" si="1"/>
        <v>-</v>
      </c>
    </row>
    <row r="120" spans="1:6" s="102" customFormat="1" ht="12.75" customHeight="1" x14ac:dyDescent="0.2">
      <c r="A120" s="104" t="s">
        <v>261</v>
      </c>
      <c r="B120" s="78" t="s">
        <v>262</v>
      </c>
      <c r="C120" s="83" t="s">
        <v>261</v>
      </c>
      <c r="D120" s="114">
        <f>SUM(D121:D123)</f>
        <v>0</v>
      </c>
      <c r="E120" s="114">
        <f>SUM(E121:E123)</f>
        <v>0</v>
      </c>
      <c r="F120" s="106" t="str">
        <f t="shared" si="1"/>
        <v>-</v>
      </c>
    </row>
    <row r="121" spans="1:6" s="102" customFormat="1" ht="12.75" customHeight="1" x14ac:dyDescent="0.2">
      <c r="A121" s="104" t="s">
        <v>263</v>
      </c>
      <c r="B121" s="78" t="s">
        <v>264</v>
      </c>
      <c r="C121" s="83" t="s">
        <v>263</v>
      </c>
      <c r="D121" s="101">
        <v>0</v>
      </c>
      <c r="E121" s="101">
        <v>0</v>
      </c>
      <c r="F121" s="106" t="str">
        <f t="shared" si="1"/>
        <v>-</v>
      </c>
    </row>
    <row r="122" spans="1:6" s="102" customFormat="1" ht="12.75" customHeight="1" x14ac:dyDescent="0.2">
      <c r="A122" s="104" t="s">
        <v>265</v>
      </c>
      <c r="B122" s="78" t="s">
        <v>266</v>
      </c>
      <c r="C122" s="83" t="s">
        <v>265</v>
      </c>
      <c r="D122" s="101">
        <v>0</v>
      </c>
      <c r="E122" s="101">
        <v>0</v>
      </c>
      <c r="F122" s="106" t="str">
        <f t="shared" si="1"/>
        <v>-</v>
      </c>
    </row>
    <row r="123" spans="1:6" s="102" customFormat="1" ht="12.75" customHeight="1" x14ac:dyDescent="0.2">
      <c r="A123" s="104" t="s">
        <v>267</v>
      </c>
      <c r="B123" s="78" t="s">
        <v>268</v>
      </c>
      <c r="C123" s="83" t="s">
        <v>267</v>
      </c>
      <c r="D123" s="101">
        <v>0</v>
      </c>
      <c r="E123" s="101">
        <v>0</v>
      </c>
      <c r="F123" s="106" t="str">
        <f t="shared" si="1"/>
        <v>-</v>
      </c>
    </row>
    <row r="124" spans="1:6" s="102" customFormat="1" ht="12.75" customHeight="1" x14ac:dyDescent="0.2">
      <c r="A124" s="33" t="s">
        <v>269</v>
      </c>
      <c r="B124" s="105" t="s">
        <v>270</v>
      </c>
      <c r="C124" s="115" t="s">
        <v>269</v>
      </c>
      <c r="D124" s="160">
        <v>0</v>
      </c>
      <c r="E124" s="160">
        <v>0</v>
      </c>
      <c r="F124" s="117" t="str">
        <f t="shared" si="1"/>
        <v>-</v>
      </c>
    </row>
    <row r="125" spans="1:6" s="102" customFormat="1" ht="24" customHeight="1" x14ac:dyDescent="0.2">
      <c r="A125" s="104" t="s">
        <v>271</v>
      </c>
      <c r="B125" s="118" t="s">
        <v>272</v>
      </c>
      <c r="C125" s="83" t="s">
        <v>271</v>
      </c>
      <c r="D125" s="114">
        <f>D126+D129</f>
        <v>2236.81</v>
      </c>
      <c r="E125" s="114">
        <f>E126+E129</f>
        <v>2692.8</v>
      </c>
      <c r="F125" s="106">
        <f t="shared" si="1"/>
        <v>120.38572788927088</v>
      </c>
    </row>
    <row r="126" spans="1:6" s="102" customFormat="1" ht="12.75" customHeight="1" x14ac:dyDescent="0.2">
      <c r="A126" s="104" t="s">
        <v>273</v>
      </c>
      <c r="B126" s="105" t="s">
        <v>274</v>
      </c>
      <c r="C126" s="83" t="s">
        <v>273</v>
      </c>
      <c r="D126" s="114">
        <f>SUM(D127:D128)</f>
        <v>2236.81</v>
      </c>
      <c r="E126" s="114">
        <f>SUM(E127:E128)</f>
        <v>2692.8</v>
      </c>
      <c r="F126" s="106">
        <f t="shared" si="1"/>
        <v>120.38572788927088</v>
      </c>
    </row>
    <row r="127" spans="1:6" s="102" customFormat="1" ht="12.75" customHeight="1" x14ac:dyDescent="0.2">
      <c r="A127" s="104" t="s">
        <v>275</v>
      </c>
      <c r="B127" s="105" t="s">
        <v>276</v>
      </c>
      <c r="C127" s="83" t="s">
        <v>275</v>
      </c>
      <c r="D127" s="101">
        <v>0</v>
      </c>
      <c r="E127" s="101">
        <v>0</v>
      </c>
      <c r="F127" s="106" t="str">
        <f t="shared" si="1"/>
        <v>-</v>
      </c>
    </row>
    <row r="128" spans="1:6" s="102" customFormat="1" ht="12.75" customHeight="1" x14ac:dyDescent="0.2">
      <c r="A128" s="104" t="s">
        <v>277</v>
      </c>
      <c r="B128" s="105" t="s">
        <v>278</v>
      </c>
      <c r="C128" s="83" t="s">
        <v>277</v>
      </c>
      <c r="D128" s="101">
        <v>2236.81</v>
      </c>
      <c r="E128" s="101">
        <v>2692.8</v>
      </c>
      <c r="F128" s="106">
        <f t="shared" si="1"/>
        <v>120.38572788927088</v>
      </c>
    </row>
    <row r="129" spans="1:6" s="102" customFormat="1" ht="36" customHeight="1" x14ac:dyDescent="0.2">
      <c r="A129" s="104" t="s">
        <v>279</v>
      </c>
      <c r="B129" s="118" t="s">
        <v>280</v>
      </c>
      <c r="C129" s="83" t="s">
        <v>279</v>
      </c>
      <c r="D129" s="114">
        <f>SUM(D130:D133)</f>
        <v>0</v>
      </c>
      <c r="E129" s="114">
        <f>SUM(E130:E133)</f>
        <v>0</v>
      </c>
      <c r="F129" s="106" t="str">
        <f t="shared" si="1"/>
        <v>-</v>
      </c>
    </row>
    <row r="130" spans="1:6" s="102" customFormat="1" ht="12.75" customHeight="1" x14ac:dyDescent="0.2">
      <c r="A130" s="104" t="s">
        <v>281</v>
      </c>
      <c r="B130" s="105" t="s">
        <v>282</v>
      </c>
      <c r="C130" s="83" t="s">
        <v>281</v>
      </c>
      <c r="D130" s="101">
        <v>0</v>
      </c>
      <c r="E130" s="101">
        <v>0</v>
      </c>
      <c r="F130" s="106" t="str">
        <f t="shared" si="1"/>
        <v>-</v>
      </c>
    </row>
    <row r="131" spans="1:6" s="102" customFormat="1" ht="12.75" customHeight="1" x14ac:dyDescent="0.2">
      <c r="A131" s="104" t="s">
        <v>283</v>
      </c>
      <c r="B131" s="118" t="s">
        <v>284</v>
      </c>
      <c r="C131" s="83" t="s">
        <v>283</v>
      </c>
      <c r="D131" s="101">
        <v>0</v>
      </c>
      <c r="E131" s="101">
        <v>0</v>
      </c>
      <c r="F131" s="106" t="str">
        <f t="shared" si="1"/>
        <v>-</v>
      </c>
    </row>
    <row r="132" spans="1:6" s="102" customFormat="1" ht="24" customHeight="1" x14ac:dyDescent="0.2">
      <c r="A132" s="104" t="s">
        <v>285</v>
      </c>
      <c r="B132" s="118" t="s">
        <v>286</v>
      </c>
      <c r="C132" s="83" t="s">
        <v>285</v>
      </c>
      <c r="D132" s="101">
        <v>0</v>
      </c>
      <c r="E132" s="101">
        <v>0</v>
      </c>
      <c r="F132" s="106" t="str">
        <f t="shared" si="1"/>
        <v>-</v>
      </c>
    </row>
    <row r="133" spans="1:6" s="102" customFormat="1" ht="24" customHeight="1" x14ac:dyDescent="0.2">
      <c r="A133" s="104" t="s">
        <v>287</v>
      </c>
      <c r="B133" s="118" t="s">
        <v>288</v>
      </c>
      <c r="C133" s="83" t="s">
        <v>287</v>
      </c>
      <c r="D133" s="101">
        <v>0</v>
      </c>
      <c r="E133" s="101">
        <v>0</v>
      </c>
      <c r="F133" s="106" t="str">
        <f t="shared" si="1"/>
        <v>-</v>
      </c>
    </row>
    <row r="134" spans="1:6" s="102" customFormat="1" ht="24" customHeight="1" x14ac:dyDescent="0.2">
      <c r="A134" s="104" t="s">
        <v>289</v>
      </c>
      <c r="B134" s="118" t="s">
        <v>290</v>
      </c>
      <c r="C134" s="83" t="s">
        <v>289</v>
      </c>
      <c r="D134" s="114">
        <f>D135+D139</f>
        <v>437431.65</v>
      </c>
      <c r="E134" s="114">
        <f>E135+E139</f>
        <v>525647.1</v>
      </c>
      <c r="F134" s="106">
        <f t="shared" ref="F134:F197" si="2">IF(D134&lt;&gt;0,IF(E134/D134&gt;=100,"&gt;&gt;100",E134/D134*100),"-")</f>
        <v>120.16668204049705</v>
      </c>
    </row>
    <row r="135" spans="1:6" s="102" customFormat="1" ht="24" customHeight="1" x14ac:dyDescent="0.2">
      <c r="A135" s="104" t="s">
        <v>291</v>
      </c>
      <c r="B135" s="118" t="s">
        <v>292</v>
      </c>
      <c r="C135" s="83" t="s">
        <v>291</v>
      </c>
      <c r="D135" s="114">
        <f>SUM(D136:D138)</f>
        <v>437431.65</v>
      </c>
      <c r="E135" s="114">
        <f>SUM(E136:E138)</f>
        <v>525647.1</v>
      </c>
      <c r="F135" s="106">
        <f t="shared" si="2"/>
        <v>120.16668204049705</v>
      </c>
    </row>
    <row r="136" spans="1:6" s="102" customFormat="1" ht="12.75" customHeight="1" x14ac:dyDescent="0.2">
      <c r="A136" s="104" t="s">
        <v>293</v>
      </c>
      <c r="B136" s="105" t="s">
        <v>294</v>
      </c>
      <c r="C136" s="83" t="s">
        <v>293</v>
      </c>
      <c r="D136" s="101">
        <v>437431.65</v>
      </c>
      <c r="E136" s="101">
        <v>525647.1</v>
      </c>
      <c r="F136" s="106">
        <f t="shared" si="2"/>
        <v>120.16668204049705</v>
      </c>
    </row>
    <row r="137" spans="1:6" s="102" customFormat="1" ht="24" customHeight="1" x14ac:dyDescent="0.2">
      <c r="A137" s="104" t="s">
        <v>295</v>
      </c>
      <c r="B137" s="118" t="s">
        <v>296</v>
      </c>
      <c r="C137" s="83" t="s">
        <v>295</v>
      </c>
      <c r="D137" s="101">
        <v>0</v>
      </c>
      <c r="E137" s="101">
        <v>0</v>
      </c>
      <c r="F137" s="106" t="str">
        <f t="shared" si="2"/>
        <v>-</v>
      </c>
    </row>
    <row r="138" spans="1:6" s="102" customFormat="1" ht="24" customHeight="1" x14ac:dyDescent="0.2">
      <c r="A138" s="104" t="s">
        <v>297</v>
      </c>
      <c r="B138" s="105" t="s">
        <v>298</v>
      </c>
      <c r="C138" s="83" t="s">
        <v>297</v>
      </c>
      <c r="D138" s="101">
        <v>0</v>
      </c>
      <c r="E138" s="101">
        <v>0</v>
      </c>
      <c r="F138" s="106" t="str">
        <f t="shared" si="2"/>
        <v>-</v>
      </c>
    </row>
    <row r="139" spans="1:6" s="102" customFormat="1" ht="12.75" customHeight="1" x14ac:dyDescent="0.2">
      <c r="A139" s="104" t="s">
        <v>299</v>
      </c>
      <c r="B139" s="105" t="s">
        <v>300</v>
      </c>
      <c r="C139" s="83" t="s">
        <v>299</v>
      </c>
      <c r="D139" s="101">
        <v>0</v>
      </c>
      <c r="E139" s="101">
        <v>0</v>
      </c>
      <c r="F139" s="106" t="str">
        <f t="shared" si="2"/>
        <v>-</v>
      </c>
    </row>
    <row r="140" spans="1:6" s="102" customFormat="1" ht="12.75" customHeight="1" x14ac:dyDescent="0.2">
      <c r="A140" s="104" t="s">
        <v>301</v>
      </c>
      <c r="B140" s="105" t="s">
        <v>302</v>
      </c>
      <c r="C140" s="83" t="s">
        <v>301</v>
      </c>
      <c r="D140" s="114">
        <f>D141+D151</f>
        <v>0</v>
      </c>
      <c r="E140" s="114">
        <f>E141+E151</f>
        <v>0</v>
      </c>
      <c r="F140" s="106" t="str">
        <f t="shared" si="2"/>
        <v>-</v>
      </c>
    </row>
    <row r="141" spans="1:6" s="102" customFormat="1" ht="12.75" customHeight="1" x14ac:dyDescent="0.2">
      <c r="A141" s="104" t="s">
        <v>303</v>
      </c>
      <c r="B141" s="105" t="s">
        <v>304</v>
      </c>
      <c r="C141" s="83" t="s">
        <v>303</v>
      </c>
      <c r="D141" s="114">
        <f>SUM(D142:D150)</f>
        <v>0</v>
      </c>
      <c r="E141" s="114">
        <f>SUM(E142:E150)</f>
        <v>0</v>
      </c>
      <c r="F141" s="106" t="str">
        <f t="shared" si="2"/>
        <v>-</v>
      </c>
    </row>
    <row r="142" spans="1:6" s="102" customFormat="1" ht="12.75" customHeight="1" x14ac:dyDescent="0.2">
      <c r="A142" s="104" t="s">
        <v>305</v>
      </c>
      <c r="B142" s="105" t="s">
        <v>306</v>
      </c>
      <c r="C142" s="83" t="s">
        <v>305</v>
      </c>
      <c r="D142" s="101">
        <v>0</v>
      </c>
      <c r="E142" s="101">
        <v>0</v>
      </c>
      <c r="F142" s="106" t="str">
        <f t="shared" si="2"/>
        <v>-</v>
      </c>
    </row>
    <row r="143" spans="1:6" s="102" customFormat="1" ht="12.75" customHeight="1" x14ac:dyDescent="0.2">
      <c r="A143" s="104" t="s">
        <v>307</v>
      </c>
      <c r="B143" s="105" t="s">
        <v>308</v>
      </c>
      <c r="C143" s="83" t="s">
        <v>307</v>
      </c>
      <c r="D143" s="101">
        <v>0</v>
      </c>
      <c r="E143" s="101">
        <v>0</v>
      </c>
      <c r="F143" s="106" t="str">
        <f t="shared" si="2"/>
        <v>-</v>
      </c>
    </row>
    <row r="144" spans="1:6" s="102" customFormat="1" ht="12.75" customHeight="1" x14ac:dyDescent="0.2">
      <c r="A144" s="104" t="s">
        <v>309</v>
      </c>
      <c r="B144" s="105" t="s">
        <v>310</v>
      </c>
      <c r="C144" s="83" t="s">
        <v>309</v>
      </c>
      <c r="D144" s="101">
        <v>0</v>
      </c>
      <c r="E144" s="101">
        <v>0</v>
      </c>
      <c r="F144" s="106" t="str">
        <f t="shared" si="2"/>
        <v>-</v>
      </c>
    </row>
    <row r="145" spans="1:6" s="102" customFormat="1" ht="12.75" customHeight="1" x14ac:dyDescent="0.2">
      <c r="A145" s="104" t="s">
        <v>311</v>
      </c>
      <c r="B145" s="105" t="s">
        <v>312</v>
      </c>
      <c r="C145" s="83" t="s">
        <v>311</v>
      </c>
      <c r="D145" s="101">
        <v>0</v>
      </c>
      <c r="E145" s="101">
        <v>0</v>
      </c>
      <c r="F145" s="106" t="str">
        <f t="shared" si="2"/>
        <v>-</v>
      </c>
    </row>
    <row r="146" spans="1:6" s="102" customFormat="1" ht="12.75" customHeight="1" x14ac:dyDescent="0.2">
      <c r="A146" s="104" t="s">
        <v>313</v>
      </c>
      <c r="B146" s="105" t="s">
        <v>314</v>
      </c>
      <c r="C146" s="83" t="s">
        <v>313</v>
      </c>
      <c r="D146" s="101">
        <v>0</v>
      </c>
      <c r="E146" s="101">
        <v>0</v>
      </c>
      <c r="F146" s="106" t="str">
        <f t="shared" si="2"/>
        <v>-</v>
      </c>
    </row>
    <row r="147" spans="1:6" s="102" customFormat="1" ht="12.75" customHeight="1" x14ac:dyDescent="0.2">
      <c r="A147" s="104" t="s">
        <v>315</v>
      </c>
      <c r="B147" s="105" t="s">
        <v>316</v>
      </c>
      <c r="C147" s="83" t="s">
        <v>315</v>
      </c>
      <c r="D147" s="101">
        <v>0</v>
      </c>
      <c r="E147" s="101">
        <v>0</v>
      </c>
      <c r="F147" s="106" t="str">
        <f t="shared" si="2"/>
        <v>-</v>
      </c>
    </row>
    <row r="148" spans="1:6" s="102" customFormat="1" ht="12.75" customHeight="1" x14ac:dyDescent="0.2">
      <c r="A148" s="104" t="s">
        <v>317</v>
      </c>
      <c r="B148" s="105" t="s">
        <v>318</v>
      </c>
      <c r="C148" s="83" t="s">
        <v>317</v>
      </c>
      <c r="D148" s="101">
        <v>0</v>
      </c>
      <c r="E148" s="101">
        <v>0</v>
      </c>
      <c r="F148" s="106" t="str">
        <f t="shared" si="2"/>
        <v>-</v>
      </c>
    </row>
    <row r="149" spans="1:6" s="102" customFormat="1" ht="12.75" customHeight="1" x14ac:dyDescent="0.2">
      <c r="A149" s="104" t="s">
        <v>319</v>
      </c>
      <c r="B149" s="78" t="s">
        <v>320</v>
      </c>
      <c r="C149" s="83" t="s">
        <v>319</v>
      </c>
      <c r="D149" s="101">
        <v>0</v>
      </c>
      <c r="E149" s="101">
        <v>0</v>
      </c>
      <c r="F149" s="106" t="str">
        <f t="shared" si="2"/>
        <v>-</v>
      </c>
    </row>
    <row r="150" spans="1:6" s="102" customFormat="1" ht="12.75" customHeight="1" x14ac:dyDescent="0.2">
      <c r="A150" s="104" t="s">
        <v>321</v>
      </c>
      <c r="B150" s="78" t="s">
        <v>322</v>
      </c>
      <c r="C150" s="83" t="s">
        <v>321</v>
      </c>
      <c r="D150" s="101">
        <v>0</v>
      </c>
      <c r="E150" s="101">
        <v>0</v>
      </c>
      <c r="F150" s="106" t="str">
        <f t="shared" si="2"/>
        <v>-</v>
      </c>
    </row>
    <row r="151" spans="1:6" s="102" customFormat="1" ht="12.75" customHeight="1" x14ac:dyDescent="0.2">
      <c r="A151" s="104" t="s">
        <v>323</v>
      </c>
      <c r="B151" s="78" t="s">
        <v>324</v>
      </c>
      <c r="C151" s="83" t="s">
        <v>323</v>
      </c>
      <c r="D151" s="101">
        <v>0</v>
      </c>
      <c r="E151" s="101">
        <v>0</v>
      </c>
      <c r="F151" s="106" t="str">
        <f t="shared" si="2"/>
        <v>-</v>
      </c>
    </row>
    <row r="152" spans="1:6" s="102" customFormat="1" ht="12.75" customHeight="1" x14ac:dyDescent="0.2">
      <c r="A152" s="104" t="s">
        <v>31</v>
      </c>
      <c r="B152" s="78" t="s">
        <v>325</v>
      </c>
      <c r="C152" s="83" t="s">
        <v>31</v>
      </c>
      <c r="D152" s="114">
        <f>D153+D164+D202+D221+D230+D262+D273</f>
        <v>546166.7300000001</v>
      </c>
      <c r="E152" s="114">
        <f>E153+E164+E202+E221+E230+E262+E273</f>
        <v>696748.00999999989</v>
      </c>
      <c r="F152" s="106">
        <f t="shared" si="2"/>
        <v>127.57056988806326</v>
      </c>
    </row>
    <row r="153" spans="1:6" s="102" customFormat="1" ht="12.75" customHeight="1" x14ac:dyDescent="0.2">
      <c r="A153" s="104" t="s">
        <v>326</v>
      </c>
      <c r="B153" s="78" t="s">
        <v>327</v>
      </c>
      <c r="C153" s="83" t="s">
        <v>326</v>
      </c>
      <c r="D153" s="114">
        <f>D154+D159+D160</f>
        <v>456565.64</v>
      </c>
      <c r="E153" s="114">
        <f>E154+E159+E160</f>
        <v>569388.49</v>
      </c>
      <c r="F153" s="106">
        <f t="shared" si="2"/>
        <v>124.71120034350372</v>
      </c>
    </row>
    <row r="154" spans="1:6" s="102" customFormat="1" ht="12.75" customHeight="1" x14ac:dyDescent="0.2">
      <c r="A154" s="104" t="s">
        <v>328</v>
      </c>
      <c r="B154" s="78" t="s">
        <v>329</v>
      </c>
      <c r="C154" s="83" t="s">
        <v>328</v>
      </c>
      <c r="D154" s="114">
        <f>SUM(D155:D158)</f>
        <v>385239.78</v>
      </c>
      <c r="E154" s="114">
        <f>SUM(E155:E158)</f>
        <v>449319.66</v>
      </c>
      <c r="F154" s="106">
        <f t="shared" si="2"/>
        <v>116.63376508002365</v>
      </c>
    </row>
    <row r="155" spans="1:6" s="102" customFormat="1" ht="12.75" customHeight="1" x14ac:dyDescent="0.2">
      <c r="A155" s="104" t="s">
        <v>330</v>
      </c>
      <c r="B155" s="78" t="s">
        <v>331</v>
      </c>
      <c r="C155" s="83" t="s">
        <v>330</v>
      </c>
      <c r="D155" s="101">
        <v>385239.78</v>
      </c>
      <c r="E155" s="101">
        <v>449319.66</v>
      </c>
      <c r="F155" s="106">
        <f t="shared" si="2"/>
        <v>116.63376508002365</v>
      </c>
    </row>
    <row r="156" spans="1:6" s="102" customFormat="1" ht="12.75" customHeight="1" x14ac:dyDescent="0.2">
      <c r="A156" s="104" t="s">
        <v>332</v>
      </c>
      <c r="B156" s="78" t="s">
        <v>333</v>
      </c>
      <c r="C156" s="83" t="s">
        <v>332</v>
      </c>
      <c r="D156" s="101">
        <v>0</v>
      </c>
      <c r="E156" s="101">
        <v>0</v>
      </c>
      <c r="F156" s="106" t="str">
        <f t="shared" si="2"/>
        <v>-</v>
      </c>
    </row>
    <row r="157" spans="1:6" s="102" customFormat="1" ht="12.75" customHeight="1" x14ac:dyDescent="0.2">
      <c r="A157" s="104" t="s">
        <v>334</v>
      </c>
      <c r="B157" s="105" t="s">
        <v>335</v>
      </c>
      <c r="C157" s="83" t="s">
        <v>334</v>
      </c>
      <c r="D157" s="101">
        <v>0</v>
      </c>
      <c r="E157" s="101">
        <v>0</v>
      </c>
      <c r="F157" s="106" t="str">
        <f t="shared" si="2"/>
        <v>-</v>
      </c>
    </row>
    <row r="158" spans="1:6" s="102" customFormat="1" ht="12.75" customHeight="1" x14ac:dyDescent="0.2">
      <c r="A158" s="104" t="s">
        <v>336</v>
      </c>
      <c r="B158" s="105" t="s">
        <v>337</v>
      </c>
      <c r="C158" s="83" t="s">
        <v>336</v>
      </c>
      <c r="D158" s="101">
        <v>0</v>
      </c>
      <c r="E158" s="101">
        <v>0</v>
      </c>
      <c r="F158" s="106" t="str">
        <f t="shared" si="2"/>
        <v>-</v>
      </c>
    </row>
    <row r="159" spans="1:6" s="102" customFormat="1" ht="12.75" customHeight="1" x14ac:dyDescent="0.2">
      <c r="A159" s="104" t="s">
        <v>338</v>
      </c>
      <c r="B159" s="105" t="s">
        <v>339</v>
      </c>
      <c r="C159" s="83" t="s">
        <v>338</v>
      </c>
      <c r="D159" s="101">
        <v>19128.25</v>
      </c>
      <c r="E159" s="101">
        <v>48504.2</v>
      </c>
      <c r="F159" s="106">
        <f t="shared" si="2"/>
        <v>253.57364108060065</v>
      </c>
    </row>
    <row r="160" spans="1:6" s="102" customFormat="1" ht="12.75" customHeight="1" x14ac:dyDescent="0.2">
      <c r="A160" s="104" t="s">
        <v>340</v>
      </c>
      <c r="B160" s="105" t="s">
        <v>341</v>
      </c>
      <c r="C160" s="83" t="s">
        <v>340</v>
      </c>
      <c r="D160" s="114">
        <f>SUM(D161:D163)</f>
        <v>52197.61</v>
      </c>
      <c r="E160" s="114">
        <f>SUM(E161:E163)</f>
        <v>71564.63</v>
      </c>
      <c r="F160" s="106">
        <f t="shared" si="2"/>
        <v>137.10326967077611</v>
      </c>
    </row>
    <row r="161" spans="1:6" s="102" customFormat="1" ht="12.75" customHeight="1" x14ac:dyDescent="0.2">
      <c r="A161" s="104" t="s">
        <v>342</v>
      </c>
      <c r="B161" s="105" t="s">
        <v>343</v>
      </c>
      <c r="C161" s="83" t="s">
        <v>342</v>
      </c>
      <c r="D161" s="101">
        <v>0</v>
      </c>
      <c r="E161" s="101">
        <v>0</v>
      </c>
      <c r="F161" s="106" t="str">
        <f t="shared" si="2"/>
        <v>-</v>
      </c>
    </row>
    <row r="162" spans="1:6" s="102" customFormat="1" ht="12.75" customHeight="1" x14ac:dyDescent="0.2">
      <c r="A162" s="104" t="s">
        <v>344</v>
      </c>
      <c r="B162" s="105" t="s">
        <v>345</v>
      </c>
      <c r="C162" s="83" t="s">
        <v>344</v>
      </c>
      <c r="D162" s="101">
        <v>52197.61</v>
      </c>
      <c r="E162" s="101">
        <v>71564.63</v>
      </c>
      <c r="F162" s="106">
        <f t="shared" si="2"/>
        <v>137.10326967077611</v>
      </c>
    </row>
    <row r="163" spans="1:6" s="102" customFormat="1" ht="12.75" customHeight="1" x14ac:dyDescent="0.2">
      <c r="A163" s="104" t="s">
        <v>346</v>
      </c>
      <c r="B163" s="78" t="s">
        <v>347</v>
      </c>
      <c r="C163" s="83" t="s">
        <v>346</v>
      </c>
      <c r="D163" s="101">
        <v>0</v>
      </c>
      <c r="E163" s="101">
        <v>0</v>
      </c>
      <c r="F163" s="106" t="str">
        <f t="shared" si="2"/>
        <v>-</v>
      </c>
    </row>
    <row r="164" spans="1:6" s="102" customFormat="1" ht="12.75" customHeight="1" x14ac:dyDescent="0.2">
      <c r="A164" s="33" t="s">
        <v>348</v>
      </c>
      <c r="B164" s="105" t="s">
        <v>349</v>
      </c>
      <c r="C164" s="83" t="s">
        <v>348</v>
      </c>
      <c r="D164" s="114">
        <f>D165+D170+D178+D188+D189+D194</f>
        <v>89030.029999999984</v>
      </c>
      <c r="E164" s="114">
        <f>E165+E170+E178+E188+E189+E194</f>
        <v>126464.06999999999</v>
      </c>
      <c r="F164" s="106">
        <f t="shared" si="2"/>
        <v>142.04653193984097</v>
      </c>
    </row>
    <row r="165" spans="1:6" s="102" customFormat="1" ht="12.75" customHeight="1" x14ac:dyDescent="0.2">
      <c r="A165" s="104" t="s">
        <v>350</v>
      </c>
      <c r="B165" s="78" t="s">
        <v>351</v>
      </c>
      <c r="C165" s="83" t="s">
        <v>350</v>
      </c>
      <c r="D165" s="114">
        <f>SUM(D166:D169)</f>
        <v>11414.92</v>
      </c>
      <c r="E165" s="114">
        <f>SUM(E166:E169)</f>
        <v>14832.02</v>
      </c>
      <c r="F165" s="106">
        <f t="shared" si="2"/>
        <v>129.93538281477223</v>
      </c>
    </row>
    <row r="166" spans="1:6" s="102" customFormat="1" ht="12.75" customHeight="1" x14ac:dyDescent="0.2">
      <c r="A166" s="104" t="s">
        <v>352</v>
      </c>
      <c r="B166" s="78" t="s">
        <v>353</v>
      </c>
      <c r="C166" s="83" t="s">
        <v>352</v>
      </c>
      <c r="D166" s="101">
        <v>0</v>
      </c>
      <c r="E166" s="101">
        <v>0</v>
      </c>
      <c r="F166" s="106" t="str">
        <f t="shared" si="2"/>
        <v>-</v>
      </c>
    </row>
    <row r="167" spans="1:6" s="102" customFormat="1" ht="12.75" customHeight="1" x14ac:dyDescent="0.2">
      <c r="A167" s="104" t="s">
        <v>354</v>
      </c>
      <c r="B167" s="78" t="s">
        <v>355</v>
      </c>
      <c r="C167" s="83" t="s">
        <v>354</v>
      </c>
      <c r="D167" s="101">
        <v>11140.52</v>
      </c>
      <c r="E167" s="101">
        <v>14387.15</v>
      </c>
      <c r="F167" s="106">
        <f t="shared" si="2"/>
        <v>129.14253553694081</v>
      </c>
    </row>
    <row r="168" spans="1:6" s="102" customFormat="1" ht="12.75" customHeight="1" x14ac:dyDescent="0.2">
      <c r="A168" s="104" t="s">
        <v>356</v>
      </c>
      <c r="B168" s="78" t="s">
        <v>357</v>
      </c>
      <c r="C168" s="83" t="s">
        <v>356</v>
      </c>
      <c r="D168" s="101">
        <v>274.39999999999998</v>
      </c>
      <c r="E168" s="101">
        <v>444.87</v>
      </c>
      <c r="F168" s="106">
        <f t="shared" si="2"/>
        <v>162.12463556851313</v>
      </c>
    </row>
    <row r="169" spans="1:6" s="102" customFormat="1" ht="12.75" customHeight="1" x14ac:dyDescent="0.2">
      <c r="A169" s="104" t="s">
        <v>358</v>
      </c>
      <c r="B169" s="78" t="s">
        <v>359</v>
      </c>
      <c r="C169" s="83" t="s">
        <v>358</v>
      </c>
      <c r="D169" s="101">
        <v>0</v>
      </c>
      <c r="E169" s="101">
        <v>0</v>
      </c>
      <c r="F169" s="106" t="str">
        <f t="shared" si="2"/>
        <v>-</v>
      </c>
    </row>
    <row r="170" spans="1:6" s="102" customFormat="1" ht="12.75" customHeight="1" x14ac:dyDescent="0.2">
      <c r="A170" s="104" t="s">
        <v>360</v>
      </c>
      <c r="B170" s="78" t="s">
        <v>361</v>
      </c>
      <c r="C170" s="83" t="s">
        <v>360</v>
      </c>
      <c r="D170" s="114">
        <f>SUM(D171:D177)</f>
        <v>54073.4</v>
      </c>
      <c r="E170" s="114">
        <f>SUM(E171:E177)</f>
        <v>84357.319999999992</v>
      </c>
      <c r="F170" s="106">
        <f t="shared" si="2"/>
        <v>156.00520773615122</v>
      </c>
    </row>
    <row r="171" spans="1:6" s="102" customFormat="1" ht="12.75" customHeight="1" x14ac:dyDescent="0.2">
      <c r="A171" s="104" t="s">
        <v>362</v>
      </c>
      <c r="B171" s="78" t="s">
        <v>363</v>
      </c>
      <c r="C171" s="83" t="s">
        <v>362</v>
      </c>
      <c r="D171" s="101">
        <v>9595.32</v>
      </c>
      <c r="E171" s="101">
        <v>21075.15</v>
      </c>
      <c r="F171" s="106">
        <f t="shared" si="2"/>
        <v>219.63988694488563</v>
      </c>
    </row>
    <row r="172" spans="1:6" s="102" customFormat="1" ht="12.75" customHeight="1" x14ac:dyDescent="0.2">
      <c r="A172" s="104" t="s">
        <v>364</v>
      </c>
      <c r="B172" s="78" t="s">
        <v>365</v>
      </c>
      <c r="C172" s="83" t="s">
        <v>364</v>
      </c>
      <c r="D172" s="101">
        <v>29396.68</v>
      </c>
      <c r="E172" s="101">
        <v>40467.47</v>
      </c>
      <c r="F172" s="106">
        <f t="shared" si="2"/>
        <v>137.66000106134436</v>
      </c>
    </row>
    <row r="173" spans="1:6" s="102" customFormat="1" ht="12.75" customHeight="1" x14ac:dyDescent="0.2">
      <c r="A173" s="104" t="s">
        <v>366</v>
      </c>
      <c r="B173" s="105" t="s">
        <v>367</v>
      </c>
      <c r="C173" s="83" t="s">
        <v>366</v>
      </c>
      <c r="D173" s="101">
        <v>10615.93</v>
      </c>
      <c r="E173" s="101">
        <v>11982.97</v>
      </c>
      <c r="F173" s="106">
        <f t="shared" si="2"/>
        <v>112.87725145135659</v>
      </c>
    </row>
    <row r="174" spans="1:6" s="102" customFormat="1" ht="12.75" customHeight="1" x14ac:dyDescent="0.2">
      <c r="A174" s="104" t="s">
        <v>368</v>
      </c>
      <c r="B174" s="105" t="s">
        <v>369</v>
      </c>
      <c r="C174" s="83" t="s">
        <v>368</v>
      </c>
      <c r="D174" s="101">
        <v>2416.04</v>
      </c>
      <c r="E174" s="101">
        <v>4215.3</v>
      </c>
      <c r="F174" s="106">
        <f t="shared" si="2"/>
        <v>174.47144914819293</v>
      </c>
    </row>
    <row r="175" spans="1:6" s="102" customFormat="1" ht="12.75" customHeight="1" x14ac:dyDescent="0.2">
      <c r="A175" s="104" t="s">
        <v>370</v>
      </c>
      <c r="B175" s="105" t="s">
        <v>371</v>
      </c>
      <c r="C175" s="83" t="s">
        <v>370</v>
      </c>
      <c r="D175" s="101">
        <v>2049.4299999999998</v>
      </c>
      <c r="E175" s="101">
        <v>6160.51</v>
      </c>
      <c r="F175" s="106">
        <f t="shared" si="2"/>
        <v>300.59626335127331</v>
      </c>
    </row>
    <row r="176" spans="1:6" s="102" customFormat="1" ht="12.75" customHeight="1" x14ac:dyDescent="0.2">
      <c r="A176" s="104" t="s">
        <v>372</v>
      </c>
      <c r="B176" s="105" t="s">
        <v>373</v>
      </c>
      <c r="C176" s="83" t="s">
        <v>372</v>
      </c>
      <c r="D176" s="101">
        <v>0</v>
      </c>
      <c r="E176" s="101">
        <v>0</v>
      </c>
      <c r="F176" s="106" t="str">
        <f t="shared" si="2"/>
        <v>-</v>
      </c>
    </row>
    <row r="177" spans="1:6" s="102" customFormat="1" ht="12.75" customHeight="1" x14ac:dyDescent="0.2">
      <c r="A177" s="104" t="s">
        <v>374</v>
      </c>
      <c r="B177" s="105" t="s">
        <v>375</v>
      </c>
      <c r="C177" s="83" t="s">
        <v>374</v>
      </c>
      <c r="D177" s="101">
        <v>0</v>
      </c>
      <c r="E177" s="101">
        <v>455.92</v>
      </c>
      <c r="F177" s="106" t="str">
        <f t="shared" si="2"/>
        <v>-</v>
      </c>
    </row>
    <row r="178" spans="1:6" s="102" customFormat="1" ht="12.75" customHeight="1" x14ac:dyDescent="0.2">
      <c r="A178" s="104" t="s">
        <v>376</v>
      </c>
      <c r="B178" s="105" t="s">
        <v>377</v>
      </c>
      <c r="C178" s="83" t="s">
        <v>376</v>
      </c>
      <c r="D178" s="114">
        <f>SUM(D179:D187)</f>
        <v>21480.67</v>
      </c>
      <c r="E178" s="114">
        <f>SUM(E179:E187)</f>
        <v>25161.34</v>
      </c>
      <c r="F178" s="106">
        <f t="shared" si="2"/>
        <v>117.13480073014483</v>
      </c>
    </row>
    <row r="179" spans="1:6" s="102" customFormat="1" ht="12.75" customHeight="1" x14ac:dyDescent="0.2">
      <c r="A179" s="104" t="s">
        <v>378</v>
      </c>
      <c r="B179" s="105" t="s">
        <v>379</v>
      </c>
      <c r="C179" s="83" t="s">
        <v>378</v>
      </c>
      <c r="D179" s="101">
        <v>609.72</v>
      </c>
      <c r="E179" s="101">
        <v>998.6</v>
      </c>
      <c r="F179" s="106">
        <f t="shared" si="2"/>
        <v>163.78009578167027</v>
      </c>
    </row>
    <row r="180" spans="1:6" s="102" customFormat="1" ht="12.75" customHeight="1" x14ac:dyDescent="0.2">
      <c r="A180" s="104" t="s">
        <v>380</v>
      </c>
      <c r="B180" s="105" t="s">
        <v>381</v>
      </c>
      <c r="C180" s="83" t="s">
        <v>380</v>
      </c>
      <c r="D180" s="101">
        <v>5507.22</v>
      </c>
      <c r="E180" s="101">
        <v>8232.7099999999991</v>
      </c>
      <c r="F180" s="106">
        <f t="shared" si="2"/>
        <v>149.48939755448299</v>
      </c>
    </row>
    <row r="181" spans="1:6" s="102" customFormat="1" ht="12.75" customHeight="1" x14ac:dyDescent="0.2">
      <c r="A181" s="104" t="s">
        <v>382</v>
      </c>
      <c r="B181" s="105" t="s">
        <v>383</v>
      </c>
      <c r="C181" s="83" t="s">
        <v>382</v>
      </c>
      <c r="D181" s="101">
        <v>0</v>
      </c>
      <c r="E181" s="101">
        <v>0</v>
      </c>
      <c r="F181" s="106" t="str">
        <f t="shared" si="2"/>
        <v>-</v>
      </c>
    </row>
    <row r="182" spans="1:6" s="102" customFormat="1" ht="12.75" customHeight="1" x14ac:dyDescent="0.2">
      <c r="A182" s="104" t="s">
        <v>384</v>
      </c>
      <c r="B182" s="105" t="s">
        <v>385</v>
      </c>
      <c r="C182" s="83" t="s">
        <v>384</v>
      </c>
      <c r="D182" s="101">
        <v>2701.48</v>
      </c>
      <c r="E182" s="101">
        <v>2973.34</v>
      </c>
      <c r="F182" s="106">
        <f t="shared" si="2"/>
        <v>110.06337266979583</v>
      </c>
    </row>
    <row r="183" spans="1:6" s="102" customFormat="1" ht="12.75" customHeight="1" x14ac:dyDescent="0.2">
      <c r="A183" s="104" t="s">
        <v>386</v>
      </c>
      <c r="B183" s="78" t="s">
        <v>387</v>
      </c>
      <c r="C183" s="83" t="s">
        <v>386</v>
      </c>
      <c r="D183" s="101">
        <v>0</v>
      </c>
      <c r="E183" s="101">
        <v>0</v>
      </c>
      <c r="F183" s="106" t="str">
        <f t="shared" si="2"/>
        <v>-</v>
      </c>
    </row>
    <row r="184" spans="1:6" s="102" customFormat="1" ht="12.75" customHeight="1" x14ac:dyDescent="0.2">
      <c r="A184" s="104" t="s">
        <v>388</v>
      </c>
      <c r="B184" s="78" t="s">
        <v>389</v>
      </c>
      <c r="C184" s="83" t="s">
        <v>388</v>
      </c>
      <c r="D184" s="101">
        <v>1030.47</v>
      </c>
      <c r="E184" s="101">
        <v>1804.77</v>
      </c>
      <c r="F184" s="106">
        <f t="shared" si="2"/>
        <v>175.14046988267489</v>
      </c>
    </row>
    <row r="185" spans="1:6" s="102" customFormat="1" ht="12.75" customHeight="1" x14ac:dyDescent="0.2">
      <c r="A185" s="104" t="s">
        <v>390</v>
      </c>
      <c r="B185" s="78" t="s">
        <v>391</v>
      </c>
      <c r="C185" s="83" t="s">
        <v>390</v>
      </c>
      <c r="D185" s="101">
        <v>5047.6099999999997</v>
      </c>
      <c r="E185" s="101">
        <v>9826.74</v>
      </c>
      <c r="F185" s="106">
        <f t="shared" si="2"/>
        <v>194.68104706980137</v>
      </c>
    </row>
    <row r="186" spans="1:6" s="102" customFormat="1" ht="12.75" customHeight="1" x14ac:dyDescent="0.2">
      <c r="A186" s="104" t="s">
        <v>392</v>
      </c>
      <c r="B186" s="78" t="s">
        <v>393</v>
      </c>
      <c r="C186" s="83" t="s">
        <v>392</v>
      </c>
      <c r="D186" s="101">
        <v>6436.71</v>
      </c>
      <c r="E186" s="101">
        <v>1325.18</v>
      </c>
      <c r="F186" s="106">
        <f t="shared" si="2"/>
        <v>20.587846896939588</v>
      </c>
    </row>
    <row r="187" spans="1:6" s="102" customFormat="1" ht="12.75" customHeight="1" x14ac:dyDescent="0.2">
      <c r="A187" s="104" t="s">
        <v>394</v>
      </c>
      <c r="B187" s="78" t="s">
        <v>395</v>
      </c>
      <c r="C187" s="83" t="s">
        <v>394</v>
      </c>
      <c r="D187" s="101">
        <v>147.46</v>
      </c>
      <c r="E187" s="101">
        <v>0</v>
      </c>
      <c r="F187" s="106">
        <f t="shared" si="2"/>
        <v>0</v>
      </c>
    </row>
    <row r="188" spans="1:6" s="102" customFormat="1" ht="12.75" customHeight="1" x14ac:dyDescent="0.2">
      <c r="A188" s="104" t="s">
        <v>396</v>
      </c>
      <c r="B188" s="78" t="s">
        <v>397</v>
      </c>
      <c r="C188" s="83" t="s">
        <v>396</v>
      </c>
      <c r="D188" s="101">
        <v>0</v>
      </c>
      <c r="E188" s="101">
        <v>0</v>
      </c>
      <c r="F188" s="106" t="str">
        <f t="shared" si="2"/>
        <v>-</v>
      </c>
    </row>
    <row r="189" spans="1:6" s="102" customFormat="1" ht="24" customHeight="1" x14ac:dyDescent="0.2">
      <c r="A189" s="33" t="s">
        <v>398</v>
      </c>
      <c r="B189" s="105" t="s">
        <v>399</v>
      </c>
      <c r="C189" s="115" t="s">
        <v>398</v>
      </c>
      <c r="D189" s="114">
        <f>SUM(D190:D193)</f>
        <v>0</v>
      </c>
      <c r="E189" s="114">
        <f>SUM(E190:E193)</f>
        <v>0</v>
      </c>
      <c r="F189" s="106" t="str">
        <f t="shared" si="2"/>
        <v>-</v>
      </c>
    </row>
    <row r="190" spans="1:6" s="102" customFormat="1" ht="12.75" customHeight="1" x14ac:dyDescent="0.2">
      <c r="A190" s="33" t="s">
        <v>400</v>
      </c>
      <c r="B190" s="105" t="s">
        <v>401</v>
      </c>
      <c r="C190" s="115" t="s">
        <v>400</v>
      </c>
      <c r="D190" s="160">
        <v>0</v>
      </c>
      <c r="E190" s="160">
        <v>0</v>
      </c>
      <c r="F190" s="117" t="str">
        <f t="shared" si="2"/>
        <v>-</v>
      </c>
    </row>
    <row r="191" spans="1:6" s="102" customFormat="1" ht="12.75" customHeight="1" x14ac:dyDescent="0.2">
      <c r="A191" s="33" t="s">
        <v>402</v>
      </c>
      <c r="B191" s="105" t="s">
        <v>403</v>
      </c>
      <c r="C191" s="115" t="s">
        <v>402</v>
      </c>
      <c r="D191" s="160">
        <v>0</v>
      </c>
      <c r="E191" s="160">
        <v>0</v>
      </c>
      <c r="F191" s="117" t="str">
        <f t="shared" si="2"/>
        <v>-</v>
      </c>
    </row>
    <row r="192" spans="1:6" s="102" customFormat="1" ht="12.75" customHeight="1" x14ac:dyDescent="0.2">
      <c r="A192" s="33" t="s">
        <v>404</v>
      </c>
      <c r="B192" s="105" t="s">
        <v>405</v>
      </c>
      <c r="C192" s="115" t="s">
        <v>404</v>
      </c>
      <c r="D192" s="160">
        <v>0</v>
      </c>
      <c r="E192" s="160">
        <v>0</v>
      </c>
      <c r="F192" s="117" t="str">
        <f t="shared" si="2"/>
        <v>-</v>
      </c>
    </row>
    <row r="193" spans="1:6" s="102" customFormat="1" ht="12.75" customHeight="1" x14ac:dyDescent="0.2">
      <c r="A193" s="33" t="s">
        <v>406</v>
      </c>
      <c r="B193" s="105" t="s">
        <v>407</v>
      </c>
      <c r="C193" s="115" t="s">
        <v>406</v>
      </c>
      <c r="D193" s="160">
        <v>0</v>
      </c>
      <c r="E193" s="160">
        <v>0</v>
      </c>
      <c r="F193" s="117" t="str">
        <f t="shared" si="2"/>
        <v>-</v>
      </c>
    </row>
    <row r="194" spans="1:6" s="102" customFormat="1" ht="12.75" customHeight="1" x14ac:dyDescent="0.2">
      <c r="A194" s="104" t="s">
        <v>408</v>
      </c>
      <c r="B194" s="78" t="s">
        <v>409</v>
      </c>
      <c r="C194" s="83" t="s">
        <v>408</v>
      </c>
      <c r="D194" s="114">
        <f>SUM(D195:D201)</f>
        <v>2061.04</v>
      </c>
      <c r="E194" s="114">
        <f>SUM(E195:E201)</f>
        <v>2113.39</v>
      </c>
      <c r="F194" s="106">
        <f t="shared" si="2"/>
        <v>102.53997981601522</v>
      </c>
    </row>
    <row r="195" spans="1:6" s="102" customFormat="1" ht="12.75" customHeight="1" x14ac:dyDescent="0.2">
      <c r="A195" s="104" t="s">
        <v>410</v>
      </c>
      <c r="B195" s="82" t="s">
        <v>411</v>
      </c>
      <c r="C195" s="83" t="s">
        <v>410</v>
      </c>
      <c r="D195" s="101">
        <v>0</v>
      </c>
      <c r="E195" s="101">
        <v>0</v>
      </c>
      <c r="F195" s="106" t="str">
        <f t="shared" si="2"/>
        <v>-</v>
      </c>
    </row>
    <row r="196" spans="1:6" s="102" customFormat="1" ht="12.75" customHeight="1" x14ac:dyDescent="0.2">
      <c r="A196" s="104" t="s">
        <v>412</v>
      </c>
      <c r="B196" s="78" t="s">
        <v>413</v>
      </c>
      <c r="C196" s="83" t="s">
        <v>412</v>
      </c>
      <c r="D196" s="101">
        <v>1647.08</v>
      </c>
      <c r="E196" s="101">
        <v>1809.81</v>
      </c>
      <c r="F196" s="106">
        <f t="shared" si="2"/>
        <v>109.8799086868883</v>
      </c>
    </row>
    <row r="197" spans="1:6" s="102" customFormat="1" ht="12.75" customHeight="1" x14ac:dyDescent="0.2">
      <c r="A197" s="104" t="s">
        <v>414</v>
      </c>
      <c r="B197" s="78" t="s">
        <v>415</v>
      </c>
      <c r="C197" s="83" t="s">
        <v>414</v>
      </c>
      <c r="D197" s="101">
        <v>154.08000000000001</v>
      </c>
      <c r="E197" s="101">
        <v>61.43</v>
      </c>
      <c r="F197" s="106">
        <f t="shared" si="2"/>
        <v>39.86889927310488</v>
      </c>
    </row>
    <row r="198" spans="1:6" s="102" customFormat="1" ht="12.75" customHeight="1" x14ac:dyDescent="0.2">
      <c r="A198" s="104" t="s">
        <v>416</v>
      </c>
      <c r="B198" s="78" t="s">
        <v>417</v>
      </c>
      <c r="C198" s="83" t="s">
        <v>416</v>
      </c>
      <c r="D198" s="101">
        <v>0</v>
      </c>
      <c r="E198" s="101">
        <v>0</v>
      </c>
      <c r="F198" s="106" t="str">
        <f t="shared" ref="F198:F261" si="3">IF(D198&lt;&gt;0,IF(E198/D198&gt;=100,"&gt;&gt;100",E198/D198*100),"-")</f>
        <v>-</v>
      </c>
    </row>
    <row r="199" spans="1:6" s="102" customFormat="1" ht="12.75" customHeight="1" x14ac:dyDescent="0.2">
      <c r="A199" s="104" t="s">
        <v>418</v>
      </c>
      <c r="B199" s="78" t="s">
        <v>419</v>
      </c>
      <c r="C199" s="83" t="s">
        <v>418</v>
      </c>
      <c r="D199" s="101">
        <v>90.18</v>
      </c>
      <c r="E199" s="101">
        <v>127.44</v>
      </c>
      <c r="F199" s="106">
        <f t="shared" si="3"/>
        <v>141.31736526946105</v>
      </c>
    </row>
    <row r="200" spans="1:6" s="102" customFormat="1" ht="12.75" customHeight="1" x14ac:dyDescent="0.2">
      <c r="A200" s="104" t="s">
        <v>420</v>
      </c>
      <c r="B200" s="78" t="s">
        <v>421</v>
      </c>
      <c r="C200" s="83" t="s">
        <v>420</v>
      </c>
      <c r="D200" s="101">
        <v>0</v>
      </c>
      <c r="E200" s="101">
        <v>0</v>
      </c>
      <c r="F200" s="106" t="str">
        <f t="shared" si="3"/>
        <v>-</v>
      </c>
    </row>
    <row r="201" spans="1:6" s="102" customFormat="1" ht="12.75" customHeight="1" x14ac:dyDescent="0.2">
      <c r="A201" s="104" t="s">
        <v>422</v>
      </c>
      <c r="B201" s="78" t="s">
        <v>423</v>
      </c>
      <c r="C201" s="83" t="s">
        <v>422</v>
      </c>
      <c r="D201" s="101">
        <v>169.7</v>
      </c>
      <c r="E201" s="101">
        <v>114.71</v>
      </c>
      <c r="F201" s="106">
        <f t="shared" si="3"/>
        <v>67.595757218621102</v>
      </c>
    </row>
    <row r="202" spans="1:6" s="102" customFormat="1" ht="12.75" customHeight="1" x14ac:dyDescent="0.2">
      <c r="A202" s="104" t="s">
        <v>424</v>
      </c>
      <c r="B202" s="82" t="s">
        <v>425</v>
      </c>
      <c r="C202" s="83" t="s">
        <v>424</v>
      </c>
      <c r="D202" s="114">
        <f>D203+D208+D216</f>
        <v>571.05999999999995</v>
      </c>
      <c r="E202" s="114">
        <f>E203+E208+E216</f>
        <v>895.45</v>
      </c>
      <c r="F202" s="106">
        <f t="shared" si="3"/>
        <v>156.80488915350404</v>
      </c>
    </row>
    <row r="203" spans="1:6" s="102" customFormat="1" ht="12.75" customHeight="1" x14ac:dyDescent="0.2">
      <c r="A203" s="104" t="s">
        <v>426</v>
      </c>
      <c r="B203" s="78" t="s">
        <v>427</v>
      </c>
      <c r="C203" s="83" t="s">
        <v>426</v>
      </c>
      <c r="D203" s="114">
        <f>SUM(D204:D207)</f>
        <v>0</v>
      </c>
      <c r="E203" s="114">
        <f>SUM(E204:E207)</f>
        <v>0</v>
      </c>
      <c r="F203" s="106" t="str">
        <f t="shared" si="3"/>
        <v>-</v>
      </c>
    </row>
    <row r="204" spans="1:6" s="102" customFormat="1" ht="12.75" customHeight="1" x14ac:dyDescent="0.2">
      <c r="A204" s="104" t="s">
        <v>428</v>
      </c>
      <c r="B204" s="78" t="s">
        <v>429</v>
      </c>
      <c r="C204" s="83" t="s">
        <v>428</v>
      </c>
      <c r="D204" s="101">
        <v>0</v>
      </c>
      <c r="E204" s="101">
        <v>0</v>
      </c>
      <c r="F204" s="106" t="str">
        <f t="shared" si="3"/>
        <v>-</v>
      </c>
    </row>
    <row r="205" spans="1:6" s="102" customFormat="1" ht="12.75" customHeight="1" x14ac:dyDescent="0.2">
      <c r="A205" s="104" t="s">
        <v>430</v>
      </c>
      <c r="B205" s="78" t="s">
        <v>431</v>
      </c>
      <c r="C205" s="83" t="s">
        <v>430</v>
      </c>
      <c r="D205" s="101">
        <v>0</v>
      </c>
      <c r="E205" s="101">
        <v>0</v>
      </c>
      <c r="F205" s="106" t="str">
        <f t="shared" si="3"/>
        <v>-</v>
      </c>
    </row>
    <row r="206" spans="1:6" s="102" customFormat="1" ht="12.75" customHeight="1" x14ac:dyDescent="0.2">
      <c r="A206" s="104" t="s">
        <v>432</v>
      </c>
      <c r="B206" s="78" t="s">
        <v>433</v>
      </c>
      <c r="C206" s="83" t="s">
        <v>432</v>
      </c>
      <c r="D206" s="101">
        <v>0</v>
      </c>
      <c r="E206" s="101">
        <v>0</v>
      </c>
      <c r="F206" s="106" t="str">
        <f t="shared" si="3"/>
        <v>-</v>
      </c>
    </row>
    <row r="207" spans="1:6" s="102" customFormat="1" ht="12.75" customHeight="1" x14ac:dyDescent="0.2">
      <c r="A207" s="104" t="s">
        <v>434</v>
      </c>
      <c r="B207" s="78" t="s">
        <v>435</v>
      </c>
      <c r="C207" s="83" t="s">
        <v>434</v>
      </c>
      <c r="D207" s="101">
        <v>0</v>
      </c>
      <c r="E207" s="101">
        <v>0</v>
      </c>
      <c r="F207" s="106" t="str">
        <f t="shared" si="3"/>
        <v>-</v>
      </c>
    </row>
    <row r="208" spans="1:6" s="102" customFormat="1" ht="12.75" customHeight="1" x14ac:dyDescent="0.2">
      <c r="A208" s="104" t="s">
        <v>436</v>
      </c>
      <c r="B208" s="78" t="s">
        <v>437</v>
      </c>
      <c r="C208" s="83" t="s">
        <v>436</v>
      </c>
      <c r="D208" s="114">
        <f>SUM(D209:D215)</f>
        <v>0</v>
      </c>
      <c r="E208" s="114">
        <f>SUM(E209:E215)</f>
        <v>0</v>
      </c>
      <c r="F208" s="106" t="str">
        <f t="shared" si="3"/>
        <v>-</v>
      </c>
    </row>
    <row r="209" spans="1:6" s="102" customFormat="1" ht="24" customHeight="1" x14ac:dyDescent="0.2">
      <c r="A209" s="104" t="s">
        <v>438</v>
      </c>
      <c r="B209" s="78" t="s">
        <v>439</v>
      </c>
      <c r="C209" s="83" t="s">
        <v>438</v>
      </c>
      <c r="D209" s="101">
        <v>0</v>
      </c>
      <c r="E209" s="101">
        <v>0</v>
      </c>
      <c r="F209" s="106" t="str">
        <f t="shared" si="3"/>
        <v>-</v>
      </c>
    </row>
    <row r="210" spans="1:6" s="102" customFormat="1" ht="24" customHeight="1" x14ac:dyDescent="0.2">
      <c r="A210" s="104" t="s">
        <v>440</v>
      </c>
      <c r="B210" s="82" t="s">
        <v>441</v>
      </c>
      <c r="C210" s="83" t="s">
        <v>440</v>
      </c>
      <c r="D210" s="101">
        <v>0</v>
      </c>
      <c r="E210" s="101">
        <v>0</v>
      </c>
      <c r="F210" s="106" t="str">
        <f t="shared" si="3"/>
        <v>-</v>
      </c>
    </row>
    <row r="211" spans="1:6" s="102" customFormat="1" ht="24" customHeight="1" x14ac:dyDescent="0.2">
      <c r="A211" s="104" t="s">
        <v>442</v>
      </c>
      <c r="B211" s="82" t="s">
        <v>443</v>
      </c>
      <c r="C211" s="83" t="s">
        <v>442</v>
      </c>
      <c r="D211" s="101">
        <v>0</v>
      </c>
      <c r="E211" s="101">
        <v>0</v>
      </c>
      <c r="F211" s="106" t="str">
        <f t="shared" si="3"/>
        <v>-</v>
      </c>
    </row>
    <row r="212" spans="1:6" s="102" customFormat="1" ht="12.75" customHeight="1" x14ac:dyDescent="0.2">
      <c r="A212" s="104" t="s">
        <v>444</v>
      </c>
      <c r="B212" s="78" t="s">
        <v>445</v>
      </c>
      <c r="C212" s="83" t="s">
        <v>444</v>
      </c>
      <c r="D212" s="101">
        <v>0</v>
      </c>
      <c r="E212" s="101">
        <v>0</v>
      </c>
      <c r="F212" s="106" t="str">
        <f t="shared" si="3"/>
        <v>-</v>
      </c>
    </row>
    <row r="213" spans="1:6" s="102" customFormat="1" ht="12.75" customHeight="1" x14ac:dyDescent="0.2">
      <c r="A213" s="104" t="s">
        <v>446</v>
      </c>
      <c r="B213" s="78" t="s">
        <v>447</v>
      </c>
      <c r="C213" s="83" t="s">
        <v>446</v>
      </c>
      <c r="D213" s="101">
        <v>0</v>
      </c>
      <c r="E213" s="101">
        <v>0</v>
      </c>
      <c r="F213" s="106" t="str">
        <f t="shared" si="3"/>
        <v>-</v>
      </c>
    </row>
    <row r="214" spans="1:6" s="102" customFormat="1" ht="24" customHeight="1" x14ac:dyDescent="0.2">
      <c r="A214" s="104" t="s">
        <v>448</v>
      </c>
      <c r="B214" s="78" t="s">
        <v>449</v>
      </c>
      <c r="C214" s="83" t="s">
        <v>448</v>
      </c>
      <c r="D214" s="101">
        <v>0</v>
      </c>
      <c r="E214" s="101">
        <v>0</v>
      </c>
      <c r="F214" s="106" t="str">
        <f t="shared" si="3"/>
        <v>-</v>
      </c>
    </row>
    <row r="215" spans="1:6" s="102" customFormat="1" ht="12.75" customHeight="1" x14ac:dyDescent="0.2">
      <c r="A215" s="104" t="s">
        <v>450</v>
      </c>
      <c r="B215" s="78" t="s">
        <v>451</v>
      </c>
      <c r="C215" s="83" t="s">
        <v>450</v>
      </c>
      <c r="D215" s="101">
        <v>0</v>
      </c>
      <c r="E215" s="101">
        <v>0</v>
      </c>
      <c r="F215" s="106" t="str">
        <f t="shared" si="3"/>
        <v>-</v>
      </c>
    </row>
    <row r="216" spans="1:6" s="102" customFormat="1" ht="12.75" customHeight="1" x14ac:dyDescent="0.2">
      <c r="A216" s="104" t="s">
        <v>452</v>
      </c>
      <c r="B216" s="105" t="s">
        <v>453</v>
      </c>
      <c r="C216" s="83" t="s">
        <v>452</v>
      </c>
      <c r="D216" s="114">
        <f>SUM(D217:D220)</f>
        <v>571.05999999999995</v>
      </c>
      <c r="E216" s="114">
        <f>SUM(E217:E220)</f>
        <v>895.45</v>
      </c>
      <c r="F216" s="106">
        <f t="shared" si="3"/>
        <v>156.80488915350404</v>
      </c>
    </row>
    <row r="217" spans="1:6" s="102" customFormat="1" ht="12.75" customHeight="1" x14ac:dyDescent="0.2">
      <c r="A217" s="104" t="s">
        <v>454</v>
      </c>
      <c r="B217" s="118" t="s">
        <v>455</v>
      </c>
      <c r="C217" s="83" t="s">
        <v>454</v>
      </c>
      <c r="D217" s="101">
        <v>571.05999999999995</v>
      </c>
      <c r="E217" s="101">
        <v>895.45</v>
      </c>
      <c r="F217" s="106">
        <f t="shared" si="3"/>
        <v>156.80488915350404</v>
      </c>
    </row>
    <row r="218" spans="1:6" s="102" customFormat="1" ht="12.75" customHeight="1" x14ac:dyDescent="0.2">
      <c r="A218" s="104" t="s">
        <v>456</v>
      </c>
      <c r="B218" s="105" t="s">
        <v>457</v>
      </c>
      <c r="C218" s="83" t="s">
        <v>456</v>
      </c>
      <c r="D218" s="101">
        <v>0</v>
      </c>
      <c r="E218" s="101">
        <v>0</v>
      </c>
      <c r="F218" s="106" t="str">
        <f t="shared" si="3"/>
        <v>-</v>
      </c>
    </row>
    <row r="219" spans="1:6" s="102" customFormat="1" ht="12.75" customHeight="1" x14ac:dyDescent="0.2">
      <c r="A219" s="104" t="s">
        <v>458</v>
      </c>
      <c r="B219" s="105" t="s">
        <v>459</v>
      </c>
      <c r="C219" s="83" t="s">
        <v>458</v>
      </c>
      <c r="D219" s="101">
        <v>0</v>
      </c>
      <c r="E219" s="101">
        <v>0</v>
      </c>
      <c r="F219" s="106" t="str">
        <f t="shared" si="3"/>
        <v>-</v>
      </c>
    </row>
    <row r="220" spans="1:6" s="102" customFormat="1" ht="12.75" customHeight="1" x14ac:dyDescent="0.2">
      <c r="A220" s="104" t="s">
        <v>460</v>
      </c>
      <c r="B220" s="105" t="s">
        <v>461</v>
      </c>
      <c r="C220" s="83" t="s">
        <v>460</v>
      </c>
      <c r="D220" s="101">
        <v>0</v>
      </c>
      <c r="E220" s="101">
        <v>0</v>
      </c>
      <c r="F220" s="106" t="str">
        <f t="shared" si="3"/>
        <v>-</v>
      </c>
    </row>
    <row r="221" spans="1:6" s="102" customFormat="1" ht="12.75" customHeight="1" x14ac:dyDescent="0.2">
      <c r="A221" s="104" t="s">
        <v>462</v>
      </c>
      <c r="B221" s="105" t="s">
        <v>463</v>
      </c>
      <c r="C221" s="83" t="s">
        <v>462</v>
      </c>
      <c r="D221" s="114">
        <f>D222+D225+D229</f>
        <v>0</v>
      </c>
      <c r="E221" s="114">
        <f>E222+E225+E229</f>
        <v>0</v>
      </c>
      <c r="F221" s="106" t="str">
        <f t="shared" si="3"/>
        <v>-</v>
      </c>
    </row>
    <row r="222" spans="1:6" s="102" customFormat="1" ht="24" customHeight="1" x14ac:dyDescent="0.2">
      <c r="A222" s="104" t="s">
        <v>464</v>
      </c>
      <c r="B222" s="105" t="s">
        <v>465</v>
      </c>
      <c r="C222" s="83" t="s">
        <v>464</v>
      </c>
      <c r="D222" s="114">
        <f>SUM(D223:D224)</f>
        <v>0</v>
      </c>
      <c r="E222" s="114">
        <f>SUM(E223:E224)</f>
        <v>0</v>
      </c>
      <c r="F222" s="106" t="str">
        <f t="shared" si="3"/>
        <v>-</v>
      </c>
    </row>
    <row r="223" spans="1:6" s="102" customFormat="1" ht="12.75" customHeight="1" x14ac:dyDescent="0.2">
      <c r="A223" s="104" t="s">
        <v>466</v>
      </c>
      <c r="B223" s="105" t="s">
        <v>467</v>
      </c>
      <c r="C223" s="83" t="s">
        <v>466</v>
      </c>
      <c r="D223" s="101">
        <v>0</v>
      </c>
      <c r="E223" s="101">
        <v>0</v>
      </c>
      <c r="F223" s="106" t="str">
        <f t="shared" si="3"/>
        <v>-</v>
      </c>
    </row>
    <row r="224" spans="1:6" s="102" customFormat="1" ht="12.75" customHeight="1" x14ac:dyDescent="0.2">
      <c r="A224" s="104" t="s">
        <v>468</v>
      </c>
      <c r="B224" s="105" t="s">
        <v>469</v>
      </c>
      <c r="C224" s="83" t="s">
        <v>468</v>
      </c>
      <c r="D224" s="101">
        <v>0</v>
      </c>
      <c r="E224" s="101">
        <v>0</v>
      </c>
      <c r="F224" s="106" t="str">
        <f t="shared" si="3"/>
        <v>-</v>
      </c>
    </row>
    <row r="225" spans="1:6" s="102" customFormat="1" ht="36" customHeight="1" x14ac:dyDescent="0.2">
      <c r="A225" s="104" t="s">
        <v>470</v>
      </c>
      <c r="B225" s="105" t="s">
        <v>471</v>
      </c>
      <c r="C225" s="83" t="s">
        <v>470</v>
      </c>
      <c r="D225" s="114">
        <f>SUM(D226:D228)</f>
        <v>0</v>
      </c>
      <c r="E225" s="114">
        <f>SUM(E226:E228)</f>
        <v>0</v>
      </c>
      <c r="F225" s="106" t="str">
        <f t="shared" si="3"/>
        <v>-</v>
      </c>
    </row>
    <row r="226" spans="1:6" s="102" customFormat="1" ht="12.75" customHeight="1" x14ac:dyDescent="0.2">
      <c r="A226" s="104" t="s">
        <v>472</v>
      </c>
      <c r="B226" s="105" t="s">
        <v>473</v>
      </c>
      <c r="C226" s="83" t="s">
        <v>472</v>
      </c>
      <c r="D226" s="101">
        <v>0</v>
      </c>
      <c r="E226" s="101">
        <v>0</v>
      </c>
      <c r="F226" s="106" t="str">
        <f t="shared" si="3"/>
        <v>-</v>
      </c>
    </row>
    <row r="227" spans="1:6" s="102" customFormat="1" ht="12.75" customHeight="1" x14ac:dyDescent="0.2">
      <c r="A227" s="104" t="s">
        <v>474</v>
      </c>
      <c r="B227" s="105" t="s">
        <v>475</v>
      </c>
      <c r="C227" s="83" t="s">
        <v>474</v>
      </c>
      <c r="D227" s="101">
        <v>0</v>
      </c>
      <c r="E227" s="101">
        <v>0</v>
      </c>
      <c r="F227" s="106" t="str">
        <f t="shared" si="3"/>
        <v>-</v>
      </c>
    </row>
    <row r="228" spans="1:6" s="102" customFormat="1" ht="12.75" customHeight="1" x14ac:dyDescent="0.2">
      <c r="A228" s="104" t="s">
        <v>476</v>
      </c>
      <c r="B228" s="78" t="s">
        <v>477</v>
      </c>
      <c r="C228" s="83" t="s">
        <v>476</v>
      </c>
      <c r="D228" s="101">
        <v>0</v>
      </c>
      <c r="E228" s="101">
        <v>0</v>
      </c>
      <c r="F228" s="106" t="str">
        <f t="shared" si="3"/>
        <v>-</v>
      </c>
    </row>
    <row r="229" spans="1:6" s="102" customFormat="1" ht="24" customHeight="1" x14ac:dyDescent="0.2">
      <c r="A229" s="104" t="s">
        <v>478</v>
      </c>
      <c r="B229" s="78" t="s">
        <v>479</v>
      </c>
      <c r="C229" s="83" t="s">
        <v>478</v>
      </c>
      <c r="D229" s="101">
        <v>0</v>
      </c>
      <c r="E229" s="101">
        <v>0</v>
      </c>
      <c r="F229" s="106" t="str">
        <f t="shared" si="3"/>
        <v>-</v>
      </c>
    </row>
    <row r="230" spans="1:6" s="102" customFormat="1" ht="24" customHeight="1" x14ac:dyDescent="0.2">
      <c r="A230" s="104" t="s">
        <v>480</v>
      </c>
      <c r="B230" s="105" t="s">
        <v>481</v>
      </c>
      <c r="C230" s="83" t="s">
        <v>480</v>
      </c>
      <c r="D230" s="114">
        <f>D231+D234+D237+D242+D246+D250+D254+D257</f>
        <v>0</v>
      </c>
      <c r="E230" s="114">
        <f>E231+E234+E237+E242+E246+E250+E254+E257</f>
        <v>0</v>
      </c>
      <c r="F230" s="106" t="str">
        <f t="shared" si="3"/>
        <v>-</v>
      </c>
    </row>
    <row r="231" spans="1:6" s="102" customFormat="1" ht="12.75" customHeight="1" x14ac:dyDescent="0.2">
      <c r="A231" s="104" t="s">
        <v>482</v>
      </c>
      <c r="B231" s="78" t="s">
        <v>483</v>
      </c>
      <c r="C231" s="83" t="s">
        <v>482</v>
      </c>
      <c r="D231" s="114">
        <f>SUM(D232:D233)</f>
        <v>0</v>
      </c>
      <c r="E231" s="114">
        <f>SUM(E232:E233)</f>
        <v>0</v>
      </c>
      <c r="F231" s="106" t="str">
        <f t="shared" si="3"/>
        <v>-</v>
      </c>
    </row>
    <row r="232" spans="1:6" s="102" customFormat="1" ht="12.75" customHeight="1" x14ac:dyDescent="0.2">
      <c r="A232" s="104" t="s">
        <v>484</v>
      </c>
      <c r="B232" s="78" t="s">
        <v>485</v>
      </c>
      <c r="C232" s="83" t="s">
        <v>484</v>
      </c>
      <c r="D232" s="101">
        <v>0</v>
      </c>
      <c r="E232" s="101">
        <v>0</v>
      </c>
      <c r="F232" s="106" t="str">
        <f t="shared" si="3"/>
        <v>-</v>
      </c>
    </row>
    <row r="233" spans="1:6" s="102" customFormat="1" ht="12.75" customHeight="1" x14ac:dyDescent="0.2">
      <c r="A233" s="104" t="s">
        <v>486</v>
      </c>
      <c r="B233" s="78" t="s">
        <v>487</v>
      </c>
      <c r="C233" s="83" t="s">
        <v>486</v>
      </c>
      <c r="D233" s="101">
        <v>0</v>
      </c>
      <c r="E233" s="101">
        <v>0</v>
      </c>
      <c r="F233" s="106" t="str">
        <f t="shared" si="3"/>
        <v>-</v>
      </c>
    </row>
    <row r="234" spans="1:6" s="102" customFormat="1" ht="24" customHeight="1" x14ac:dyDescent="0.2">
      <c r="A234" s="104" t="s">
        <v>488</v>
      </c>
      <c r="B234" s="78" t="s">
        <v>489</v>
      </c>
      <c r="C234" s="83" t="s">
        <v>488</v>
      </c>
      <c r="D234" s="114">
        <f>SUM(D235:D236)</f>
        <v>0</v>
      </c>
      <c r="E234" s="114">
        <f>SUM(E235:E236)</f>
        <v>0</v>
      </c>
      <c r="F234" s="106" t="str">
        <f t="shared" si="3"/>
        <v>-</v>
      </c>
    </row>
    <row r="235" spans="1:6" s="102" customFormat="1" ht="12.75" customHeight="1" x14ac:dyDescent="0.2">
      <c r="A235" s="104" t="s">
        <v>490</v>
      </c>
      <c r="B235" s="105" t="s">
        <v>491</v>
      </c>
      <c r="C235" s="83" t="s">
        <v>490</v>
      </c>
      <c r="D235" s="101">
        <v>0</v>
      </c>
      <c r="E235" s="101">
        <v>0</v>
      </c>
      <c r="F235" s="106" t="str">
        <f t="shared" si="3"/>
        <v>-</v>
      </c>
    </row>
    <row r="236" spans="1:6" s="102" customFormat="1" ht="24" customHeight="1" x14ac:dyDescent="0.2">
      <c r="A236" s="104" t="s">
        <v>492</v>
      </c>
      <c r="B236" s="105" t="s">
        <v>493</v>
      </c>
      <c r="C236" s="83" t="s">
        <v>492</v>
      </c>
      <c r="D236" s="101">
        <v>0</v>
      </c>
      <c r="E236" s="101">
        <v>0</v>
      </c>
      <c r="F236" s="106" t="str">
        <f t="shared" si="3"/>
        <v>-</v>
      </c>
    </row>
    <row r="237" spans="1:6" s="102" customFormat="1" ht="24" customHeight="1" x14ac:dyDescent="0.2">
      <c r="A237" s="104" t="s">
        <v>494</v>
      </c>
      <c r="B237" s="105" t="s">
        <v>495</v>
      </c>
      <c r="C237" s="83" t="s">
        <v>494</v>
      </c>
      <c r="D237" s="114">
        <f>SUM(D238:D241)</f>
        <v>0</v>
      </c>
      <c r="E237" s="114">
        <f>SUM(E238:E241)</f>
        <v>0</v>
      </c>
      <c r="F237" s="106" t="str">
        <f t="shared" si="3"/>
        <v>-</v>
      </c>
    </row>
    <row r="238" spans="1:6" s="102" customFormat="1" ht="12" customHeight="1" x14ac:dyDescent="0.2">
      <c r="A238" s="104" t="s">
        <v>496</v>
      </c>
      <c r="B238" s="105" t="s">
        <v>497</v>
      </c>
      <c r="C238" s="83" t="s">
        <v>496</v>
      </c>
      <c r="D238" s="101">
        <v>0</v>
      </c>
      <c r="E238" s="101">
        <v>0</v>
      </c>
      <c r="F238" s="106" t="str">
        <f t="shared" si="3"/>
        <v>-</v>
      </c>
    </row>
    <row r="239" spans="1:6" s="102" customFormat="1" ht="12" customHeight="1" x14ac:dyDescent="0.2">
      <c r="A239" s="104" t="s">
        <v>498</v>
      </c>
      <c r="B239" s="105" t="s">
        <v>499</v>
      </c>
      <c r="C239" s="83" t="s">
        <v>498</v>
      </c>
      <c r="D239" s="101">
        <v>0</v>
      </c>
      <c r="E239" s="101">
        <v>0</v>
      </c>
      <c r="F239" s="106" t="str">
        <f t="shared" si="3"/>
        <v>-</v>
      </c>
    </row>
    <row r="240" spans="1:6" s="102" customFormat="1" ht="24" customHeight="1" x14ac:dyDescent="0.2">
      <c r="A240" s="104" t="s">
        <v>500</v>
      </c>
      <c r="B240" s="105" t="s">
        <v>501</v>
      </c>
      <c r="C240" s="83" t="s">
        <v>500</v>
      </c>
      <c r="D240" s="101">
        <v>0</v>
      </c>
      <c r="E240" s="101">
        <v>0</v>
      </c>
      <c r="F240" s="106" t="str">
        <f t="shared" si="3"/>
        <v>-</v>
      </c>
    </row>
    <row r="241" spans="1:6" s="102" customFormat="1" ht="24" customHeight="1" x14ac:dyDescent="0.2">
      <c r="A241" s="104" t="s">
        <v>502</v>
      </c>
      <c r="B241" s="105" t="s">
        <v>503</v>
      </c>
      <c r="C241" s="83" t="s">
        <v>502</v>
      </c>
      <c r="D241" s="101">
        <v>0</v>
      </c>
      <c r="E241" s="101">
        <v>0</v>
      </c>
      <c r="F241" s="106" t="str">
        <f t="shared" si="3"/>
        <v>-</v>
      </c>
    </row>
    <row r="242" spans="1:6" s="102" customFormat="1" ht="24" customHeight="1" x14ac:dyDescent="0.2">
      <c r="A242" s="33" t="s">
        <v>504</v>
      </c>
      <c r="B242" s="105" t="s">
        <v>505</v>
      </c>
      <c r="C242" s="115" t="s">
        <v>504</v>
      </c>
      <c r="D242" s="114">
        <f>SUM(D243:D245)</f>
        <v>0</v>
      </c>
      <c r="E242" s="114">
        <f>SUM(E243:E245)</f>
        <v>0</v>
      </c>
      <c r="F242" s="80" t="str">
        <f t="shared" si="3"/>
        <v>-</v>
      </c>
    </row>
    <row r="243" spans="1:6" s="102" customFormat="1" ht="12" customHeight="1" x14ac:dyDescent="0.2">
      <c r="A243" s="33" t="s">
        <v>506</v>
      </c>
      <c r="B243" s="105" t="s">
        <v>152</v>
      </c>
      <c r="C243" s="115" t="s">
        <v>506</v>
      </c>
      <c r="D243" s="160">
        <v>0</v>
      </c>
      <c r="E243" s="160">
        <v>0</v>
      </c>
      <c r="F243" s="117" t="str">
        <f t="shared" si="3"/>
        <v>-</v>
      </c>
    </row>
    <row r="244" spans="1:6" s="102" customFormat="1" ht="12" customHeight="1" x14ac:dyDescent="0.2">
      <c r="A244" s="33" t="s">
        <v>507</v>
      </c>
      <c r="B244" s="105" t="s">
        <v>154</v>
      </c>
      <c r="C244" s="115" t="s">
        <v>507</v>
      </c>
      <c r="D244" s="160">
        <v>0</v>
      </c>
      <c r="E244" s="160">
        <v>0</v>
      </c>
      <c r="F244" s="117" t="str">
        <f t="shared" si="3"/>
        <v>-</v>
      </c>
    </row>
    <row r="245" spans="1:6" s="102" customFormat="1" ht="12" customHeight="1" x14ac:dyDescent="0.2">
      <c r="A245" s="33" t="s">
        <v>508</v>
      </c>
      <c r="B245" s="105" t="s">
        <v>156</v>
      </c>
      <c r="C245" s="115" t="s">
        <v>508</v>
      </c>
      <c r="D245" s="160">
        <v>0</v>
      </c>
      <c r="E245" s="160">
        <v>0</v>
      </c>
      <c r="F245" s="117" t="str">
        <f t="shared" si="3"/>
        <v>-</v>
      </c>
    </row>
    <row r="246" spans="1:6" s="102" customFormat="1" ht="12.75" customHeight="1" x14ac:dyDescent="0.2">
      <c r="A246" s="104" t="s">
        <v>509</v>
      </c>
      <c r="B246" s="105" t="s">
        <v>510</v>
      </c>
      <c r="C246" s="83" t="s">
        <v>509</v>
      </c>
      <c r="D246" s="114">
        <f>SUM(D247:D249)</f>
        <v>0</v>
      </c>
      <c r="E246" s="114">
        <f>SUM(E247:E249)</f>
        <v>0</v>
      </c>
      <c r="F246" s="106" t="str">
        <f t="shared" si="3"/>
        <v>-</v>
      </c>
    </row>
    <row r="247" spans="1:6" s="102" customFormat="1" ht="12.75" customHeight="1" x14ac:dyDescent="0.2">
      <c r="A247" s="104" t="s">
        <v>511</v>
      </c>
      <c r="B247" s="78" t="s">
        <v>512</v>
      </c>
      <c r="C247" s="83" t="s">
        <v>511</v>
      </c>
      <c r="D247" s="101">
        <v>0</v>
      </c>
      <c r="E247" s="101">
        <v>0</v>
      </c>
      <c r="F247" s="106" t="str">
        <f t="shared" si="3"/>
        <v>-</v>
      </c>
    </row>
    <row r="248" spans="1:6" s="102" customFormat="1" ht="12.75" customHeight="1" x14ac:dyDescent="0.2">
      <c r="A248" s="104" t="s">
        <v>513</v>
      </c>
      <c r="B248" s="78" t="s">
        <v>514</v>
      </c>
      <c r="C248" s="83" t="s">
        <v>513</v>
      </c>
      <c r="D248" s="101">
        <v>0</v>
      </c>
      <c r="E248" s="101">
        <v>0</v>
      </c>
      <c r="F248" s="106" t="str">
        <f t="shared" si="3"/>
        <v>-</v>
      </c>
    </row>
    <row r="249" spans="1:6" s="102" customFormat="1" ht="12.75" customHeight="1" x14ac:dyDescent="0.2">
      <c r="A249" s="104" t="s">
        <v>515</v>
      </c>
      <c r="B249" s="78" t="s">
        <v>516</v>
      </c>
      <c r="C249" s="83" t="s">
        <v>515</v>
      </c>
      <c r="D249" s="101">
        <v>0</v>
      </c>
      <c r="E249" s="101">
        <v>0</v>
      </c>
      <c r="F249" s="106" t="str">
        <f t="shared" si="3"/>
        <v>-</v>
      </c>
    </row>
    <row r="250" spans="1:6" s="102" customFormat="1" ht="24" customHeight="1" x14ac:dyDescent="0.2">
      <c r="A250" s="104" t="s">
        <v>517</v>
      </c>
      <c r="B250" s="78" t="s">
        <v>518</v>
      </c>
      <c r="C250" s="83" t="s">
        <v>517</v>
      </c>
      <c r="D250" s="114">
        <f>SUM(D251:D253)</f>
        <v>0</v>
      </c>
      <c r="E250" s="114">
        <f>SUM(E251:E253)</f>
        <v>0</v>
      </c>
      <c r="F250" s="106" t="str">
        <f t="shared" si="3"/>
        <v>-</v>
      </c>
    </row>
    <row r="251" spans="1:6" s="102" customFormat="1" ht="24" customHeight="1" x14ac:dyDescent="0.2">
      <c r="A251" s="104" t="s">
        <v>519</v>
      </c>
      <c r="B251" s="78" t="s">
        <v>520</v>
      </c>
      <c r="C251" s="83" t="s">
        <v>519</v>
      </c>
      <c r="D251" s="101">
        <v>0</v>
      </c>
      <c r="E251" s="101">
        <v>0</v>
      </c>
      <c r="F251" s="106" t="str">
        <f t="shared" si="3"/>
        <v>-</v>
      </c>
    </row>
    <row r="252" spans="1:6" s="102" customFormat="1" ht="24" customHeight="1" x14ac:dyDescent="0.2">
      <c r="A252" s="104" t="s">
        <v>521</v>
      </c>
      <c r="B252" s="78" t="s">
        <v>522</v>
      </c>
      <c r="C252" s="83" t="s">
        <v>521</v>
      </c>
      <c r="D252" s="101">
        <v>0</v>
      </c>
      <c r="E252" s="101">
        <v>0</v>
      </c>
      <c r="F252" s="106" t="str">
        <f t="shared" si="3"/>
        <v>-</v>
      </c>
    </row>
    <row r="253" spans="1:6" s="102" customFormat="1" ht="24" customHeight="1" x14ac:dyDescent="0.2">
      <c r="A253" s="104" t="s">
        <v>523</v>
      </c>
      <c r="B253" s="78" t="s">
        <v>524</v>
      </c>
      <c r="C253" s="83" t="s">
        <v>523</v>
      </c>
      <c r="D253" s="101">
        <v>0</v>
      </c>
      <c r="E253" s="101">
        <v>0</v>
      </c>
      <c r="F253" s="106" t="str">
        <f t="shared" si="3"/>
        <v>-</v>
      </c>
    </row>
    <row r="254" spans="1:6" s="102" customFormat="1" ht="12.75" customHeight="1" x14ac:dyDescent="0.2">
      <c r="A254" s="104" t="s">
        <v>525</v>
      </c>
      <c r="B254" s="78" t="s">
        <v>526</v>
      </c>
      <c r="C254" s="83" t="s">
        <v>525</v>
      </c>
      <c r="D254" s="114">
        <f>SUM(D255:D256)</f>
        <v>0</v>
      </c>
      <c r="E254" s="114">
        <f>SUM(E255:E256)</f>
        <v>0</v>
      </c>
      <c r="F254" s="106" t="str">
        <f t="shared" si="3"/>
        <v>-</v>
      </c>
    </row>
    <row r="255" spans="1:6" s="102" customFormat="1" ht="12.75" customHeight="1" x14ac:dyDescent="0.2">
      <c r="A255" s="104" t="s">
        <v>527</v>
      </c>
      <c r="B255" s="78" t="s">
        <v>172</v>
      </c>
      <c r="C255" s="83" t="s">
        <v>527</v>
      </c>
      <c r="D255" s="101">
        <v>0</v>
      </c>
      <c r="E255" s="101">
        <v>0</v>
      </c>
      <c r="F255" s="106" t="str">
        <f t="shared" si="3"/>
        <v>-</v>
      </c>
    </row>
    <row r="256" spans="1:6" s="102" customFormat="1" ht="12.75" customHeight="1" x14ac:dyDescent="0.2">
      <c r="A256" s="104" t="s">
        <v>528</v>
      </c>
      <c r="B256" s="78" t="s">
        <v>174</v>
      </c>
      <c r="C256" s="83" t="s">
        <v>528</v>
      </c>
      <c r="D256" s="101">
        <v>0</v>
      </c>
      <c r="E256" s="101">
        <v>0</v>
      </c>
      <c r="F256" s="106" t="str">
        <f t="shared" si="3"/>
        <v>-</v>
      </c>
    </row>
    <row r="257" spans="1:6" s="102" customFormat="1" ht="24" customHeight="1" x14ac:dyDescent="0.2">
      <c r="A257" s="104" t="s">
        <v>529</v>
      </c>
      <c r="B257" s="78" t="s">
        <v>530</v>
      </c>
      <c r="C257" s="83" t="s">
        <v>529</v>
      </c>
      <c r="D257" s="114">
        <f>SUM(D258:D261)</f>
        <v>0</v>
      </c>
      <c r="E257" s="114">
        <f>SUM(E258:E261)</f>
        <v>0</v>
      </c>
      <c r="F257" s="106" t="str">
        <f t="shared" si="3"/>
        <v>-</v>
      </c>
    </row>
    <row r="258" spans="1:6" s="102" customFormat="1" ht="12.75" customHeight="1" x14ac:dyDescent="0.2">
      <c r="A258" s="104" t="s">
        <v>531</v>
      </c>
      <c r="B258" s="78" t="s">
        <v>178</v>
      </c>
      <c r="C258" s="83" t="s">
        <v>531</v>
      </c>
      <c r="D258" s="101">
        <v>0</v>
      </c>
      <c r="E258" s="101">
        <v>0</v>
      </c>
      <c r="F258" s="106" t="str">
        <f t="shared" si="3"/>
        <v>-</v>
      </c>
    </row>
    <row r="259" spans="1:6" s="102" customFormat="1" ht="12.75" customHeight="1" x14ac:dyDescent="0.2">
      <c r="A259" s="104" t="s">
        <v>532</v>
      </c>
      <c r="B259" s="78" t="s">
        <v>180</v>
      </c>
      <c r="C259" s="83" t="s">
        <v>532</v>
      </c>
      <c r="D259" s="101">
        <v>0</v>
      </c>
      <c r="E259" s="101">
        <v>0</v>
      </c>
      <c r="F259" s="106" t="str">
        <f t="shared" si="3"/>
        <v>-</v>
      </c>
    </row>
    <row r="260" spans="1:6" s="102" customFormat="1" ht="24" customHeight="1" x14ac:dyDescent="0.2">
      <c r="A260" s="104" t="s">
        <v>533</v>
      </c>
      <c r="B260" s="78" t="s">
        <v>182</v>
      </c>
      <c r="C260" s="83" t="s">
        <v>533</v>
      </c>
      <c r="D260" s="101">
        <v>0</v>
      </c>
      <c r="E260" s="101">
        <v>0</v>
      </c>
      <c r="F260" s="106" t="str">
        <f t="shared" si="3"/>
        <v>-</v>
      </c>
    </row>
    <row r="261" spans="1:6" s="102" customFormat="1" ht="24" customHeight="1" x14ac:dyDescent="0.2">
      <c r="A261" s="104" t="s">
        <v>534</v>
      </c>
      <c r="B261" s="78" t="s">
        <v>184</v>
      </c>
      <c r="C261" s="83" t="s">
        <v>534</v>
      </c>
      <c r="D261" s="101">
        <v>0</v>
      </c>
      <c r="E261" s="101">
        <v>0</v>
      </c>
      <c r="F261" s="106" t="str">
        <f t="shared" si="3"/>
        <v>-</v>
      </c>
    </row>
    <row r="262" spans="1:6" s="102" customFormat="1" ht="24" customHeight="1" x14ac:dyDescent="0.2">
      <c r="A262" s="104" t="s">
        <v>535</v>
      </c>
      <c r="B262" s="78" t="s">
        <v>536</v>
      </c>
      <c r="C262" s="83" t="s">
        <v>535</v>
      </c>
      <c r="D262" s="114">
        <f>D263+D269</f>
        <v>0</v>
      </c>
      <c r="E262" s="114">
        <f>E263+E269</f>
        <v>0</v>
      </c>
      <c r="F262" s="106" t="str">
        <f t="shared" ref="F262:F306" si="4">IF(D262&lt;&gt;0,IF(E262/D262&gt;=100,"&gt;&gt;100",E262/D262*100),"-")</f>
        <v>-</v>
      </c>
    </row>
    <row r="263" spans="1:6" s="102" customFormat="1" ht="24" customHeight="1" x14ac:dyDescent="0.2">
      <c r="A263" s="104" t="s">
        <v>537</v>
      </c>
      <c r="B263" s="78" t="s">
        <v>538</v>
      </c>
      <c r="C263" s="83" t="s">
        <v>537</v>
      </c>
      <c r="D263" s="114">
        <f>SUM(D264:D268)</f>
        <v>0</v>
      </c>
      <c r="E263" s="114">
        <f>SUM(E264:E268)</f>
        <v>0</v>
      </c>
      <c r="F263" s="106" t="str">
        <f t="shared" si="4"/>
        <v>-</v>
      </c>
    </row>
    <row r="264" spans="1:6" s="102" customFormat="1" ht="24" customHeight="1" x14ac:dyDescent="0.2">
      <c r="A264" s="104" t="s">
        <v>539</v>
      </c>
      <c r="B264" s="78" t="s">
        <v>540</v>
      </c>
      <c r="C264" s="83" t="s">
        <v>539</v>
      </c>
      <c r="D264" s="101">
        <v>0</v>
      </c>
      <c r="E264" s="101">
        <v>0</v>
      </c>
      <c r="F264" s="106" t="str">
        <f t="shared" si="4"/>
        <v>-</v>
      </c>
    </row>
    <row r="265" spans="1:6" s="102" customFormat="1" ht="24" customHeight="1" x14ac:dyDescent="0.2">
      <c r="A265" s="104" t="s">
        <v>541</v>
      </c>
      <c r="B265" s="78" t="s">
        <v>542</v>
      </c>
      <c r="C265" s="83" t="s">
        <v>541</v>
      </c>
      <c r="D265" s="101">
        <v>0</v>
      </c>
      <c r="E265" s="101">
        <v>0</v>
      </c>
      <c r="F265" s="106" t="str">
        <f t="shared" si="4"/>
        <v>-</v>
      </c>
    </row>
    <row r="266" spans="1:6" s="102" customFormat="1" ht="24" customHeight="1" x14ac:dyDescent="0.2">
      <c r="A266" s="104" t="s">
        <v>543</v>
      </c>
      <c r="B266" s="78" t="s">
        <v>544</v>
      </c>
      <c r="C266" s="83" t="s">
        <v>543</v>
      </c>
      <c r="D266" s="101">
        <v>0</v>
      </c>
      <c r="E266" s="101">
        <v>0</v>
      </c>
      <c r="F266" s="106" t="str">
        <f t="shared" si="4"/>
        <v>-</v>
      </c>
    </row>
    <row r="267" spans="1:6" s="102" customFormat="1" ht="24" customHeight="1" x14ac:dyDescent="0.2">
      <c r="A267" s="104" t="s">
        <v>545</v>
      </c>
      <c r="B267" s="78" t="s">
        <v>546</v>
      </c>
      <c r="C267" s="83" t="s">
        <v>545</v>
      </c>
      <c r="D267" s="101">
        <v>0</v>
      </c>
      <c r="E267" s="101">
        <v>0</v>
      </c>
      <c r="F267" s="106" t="str">
        <f t="shared" si="4"/>
        <v>-</v>
      </c>
    </row>
    <row r="268" spans="1:6" s="102" customFormat="1" ht="12.75" customHeight="1" x14ac:dyDescent="0.2">
      <c r="A268" s="104" t="s">
        <v>547</v>
      </c>
      <c r="B268" s="105" t="s">
        <v>548</v>
      </c>
      <c r="C268" s="83" t="s">
        <v>547</v>
      </c>
      <c r="D268" s="101">
        <v>0</v>
      </c>
      <c r="E268" s="101">
        <v>0</v>
      </c>
      <c r="F268" s="106" t="str">
        <f t="shared" si="4"/>
        <v>-</v>
      </c>
    </row>
    <row r="269" spans="1:6" s="102" customFormat="1" ht="12.75" customHeight="1" x14ac:dyDescent="0.2">
      <c r="A269" s="104" t="s">
        <v>549</v>
      </c>
      <c r="B269" s="118" t="s">
        <v>550</v>
      </c>
      <c r="C269" s="83" t="s">
        <v>549</v>
      </c>
      <c r="D269" s="114">
        <f>SUM(D270:D272)</f>
        <v>0</v>
      </c>
      <c r="E269" s="114">
        <f>SUM(E270:E272)</f>
        <v>0</v>
      </c>
      <c r="F269" s="106" t="str">
        <f t="shared" si="4"/>
        <v>-</v>
      </c>
    </row>
    <row r="270" spans="1:6" s="102" customFormat="1" ht="12.75" customHeight="1" x14ac:dyDescent="0.2">
      <c r="A270" s="104" t="s">
        <v>551</v>
      </c>
      <c r="B270" s="105" t="s">
        <v>552</v>
      </c>
      <c r="C270" s="83" t="s">
        <v>551</v>
      </c>
      <c r="D270" s="101">
        <v>0</v>
      </c>
      <c r="E270" s="101">
        <v>0</v>
      </c>
      <c r="F270" s="106" t="str">
        <f t="shared" si="4"/>
        <v>-</v>
      </c>
    </row>
    <row r="271" spans="1:6" s="102" customFormat="1" ht="12.75" customHeight="1" x14ac:dyDescent="0.2">
      <c r="A271" s="104" t="s">
        <v>553</v>
      </c>
      <c r="B271" s="105" t="s">
        <v>554</v>
      </c>
      <c r="C271" s="83" t="s">
        <v>553</v>
      </c>
      <c r="D271" s="101">
        <v>0</v>
      </c>
      <c r="E271" s="101">
        <v>0</v>
      </c>
      <c r="F271" s="106" t="str">
        <f t="shared" si="4"/>
        <v>-</v>
      </c>
    </row>
    <row r="272" spans="1:6" s="102" customFormat="1" ht="12.75" customHeight="1" x14ac:dyDescent="0.2">
      <c r="A272" s="104" t="s">
        <v>555</v>
      </c>
      <c r="B272" s="105" t="s">
        <v>556</v>
      </c>
      <c r="C272" s="83" t="s">
        <v>555</v>
      </c>
      <c r="D272" s="101">
        <v>0</v>
      </c>
      <c r="E272" s="101">
        <v>0</v>
      </c>
      <c r="F272" s="106" t="str">
        <f t="shared" si="4"/>
        <v>-</v>
      </c>
    </row>
    <row r="273" spans="1:6" s="102" customFormat="1" ht="24" customHeight="1" x14ac:dyDescent="0.2">
      <c r="A273" s="104" t="s">
        <v>557</v>
      </c>
      <c r="B273" s="105" t="s">
        <v>558</v>
      </c>
      <c r="C273" s="83" t="s">
        <v>557</v>
      </c>
      <c r="D273" s="114">
        <f>D274+D278+D283+D289</f>
        <v>0</v>
      </c>
      <c r="E273" s="114">
        <f>E274+E278+E283+E289</f>
        <v>0</v>
      </c>
      <c r="F273" s="106" t="str">
        <f t="shared" si="4"/>
        <v>-</v>
      </c>
    </row>
    <row r="274" spans="1:6" s="102" customFormat="1" ht="12.75" customHeight="1" x14ac:dyDescent="0.2">
      <c r="A274" s="104" t="s">
        <v>559</v>
      </c>
      <c r="B274" s="78" t="s">
        <v>560</v>
      </c>
      <c r="C274" s="83" t="s">
        <v>559</v>
      </c>
      <c r="D274" s="114">
        <f>SUM(D275:D277)</f>
        <v>0</v>
      </c>
      <c r="E274" s="114">
        <f>SUM(E275:E277)</f>
        <v>0</v>
      </c>
      <c r="F274" s="106" t="str">
        <f t="shared" si="4"/>
        <v>-</v>
      </c>
    </row>
    <row r="275" spans="1:6" s="102" customFormat="1" ht="12.75" customHeight="1" x14ac:dyDescent="0.2">
      <c r="A275" s="104" t="s">
        <v>561</v>
      </c>
      <c r="B275" s="78" t="s">
        <v>562</v>
      </c>
      <c r="C275" s="83" t="s">
        <v>561</v>
      </c>
      <c r="D275" s="101">
        <v>0</v>
      </c>
      <c r="E275" s="101">
        <v>0</v>
      </c>
      <c r="F275" s="106" t="str">
        <f t="shared" si="4"/>
        <v>-</v>
      </c>
    </row>
    <row r="276" spans="1:6" s="102" customFormat="1" ht="12.75" customHeight="1" x14ac:dyDescent="0.2">
      <c r="A276" s="104" t="s">
        <v>563</v>
      </c>
      <c r="B276" s="78" t="s">
        <v>564</v>
      </c>
      <c r="C276" s="83" t="s">
        <v>563</v>
      </c>
      <c r="D276" s="101">
        <v>0</v>
      </c>
      <c r="E276" s="101">
        <v>0</v>
      </c>
      <c r="F276" s="106" t="str">
        <f t="shared" si="4"/>
        <v>-</v>
      </c>
    </row>
    <row r="277" spans="1:6" s="102" customFormat="1" ht="12.75" customHeight="1" x14ac:dyDescent="0.2">
      <c r="A277" s="104" t="s">
        <v>565</v>
      </c>
      <c r="B277" s="78" t="s">
        <v>566</v>
      </c>
      <c r="C277" s="83" t="s">
        <v>565</v>
      </c>
      <c r="D277" s="101">
        <v>0</v>
      </c>
      <c r="E277" s="101">
        <v>0</v>
      </c>
      <c r="F277" s="106" t="str">
        <f t="shared" si="4"/>
        <v>-</v>
      </c>
    </row>
    <row r="278" spans="1:6" s="102" customFormat="1" ht="12.75" customHeight="1" x14ac:dyDescent="0.2">
      <c r="A278" s="104" t="s">
        <v>567</v>
      </c>
      <c r="B278" s="105" t="s">
        <v>568</v>
      </c>
      <c r="C278" s="83" t="s">
        <v>567</v>
      </c>
      <c r="D278" s="114">
        <f>SUM(D279:D282)</f>
        <v>0</v>
      </c>
      <c r="E278" s="114">
        <f>SUM(E279:E282)</f>
        <v>0</v>
      </c>
      <c r="F278" s="106" t="str">
        <f t="shared" si="4"/>
        <v>-</v>
      </c>
    </row>
    <row r="279" spans="1:6" s="102" customFormat="1" ht="12.75" customHeight="1" x14ac:dyDescent="0.2">
      <c r="A279" s="104" t="s">
        <v>569</v>
      </c>
      <c r="B279" s="78" t="s">
        <v>570</v>
      </c>
      <c r="C279" s="83" t="s">
        <v>569</v>
      </c>
      <c r="D279" s="101">
        <v>0</v>
      </c>
      <c r="E279" s="101">
        <v>0</v>
      </c>
      <c r="F279" s="106" t="str">
        <f t="shared" si="4"/>
        <v>-</v>
      </c>
    </row>
    <row r="280" spans="1:6" s="102" customFormat="1" ht="12.75" customHeight="1" x14ac:dyDescent="0.2">
      <c r="A280" s="104" t="s">
        <v>571</v>
      </c>
      <c r="B280" s="78" t="s">
        <v>572</v>
      </c>
      <c r="C280" s="83" t="s">
        <v>571</v>
      </c>
      <c r="D280" s="101">
        <v>0</v>
      </c>
      <c r="E280" s="101">
        <v>0</v>
      </c>
      <c r="F280" s="106" t="str">
        <f t="shared" si="4"/>
        <v>-</v>
      </c>
    </row>
    <row r="281" spans="1:6" s="102" customFormat="1" ht="12.75" customHeight="1" x14ac:dyDescent="0.2">
      <c r="A281" s="104" t="s">
        <v>573</v>
      </c>
      <c r="B281" s="78" t="s">
        <v>574</v>
      </c>
      <c r="C281" s="83" t="s">
        <v>573</v>
      </c>
      <c r="D281" s="101">
        <v>0</v>
      </c>
      <c r="E281" s="101">
        <v>0</v>
      </c>
      <c r="F281" s="106" t="str">
        <f t="shared" si="4"/>
        <v>-</v>
      </c>
    </row>
    <row r="282" spans="1:6" s="102" customFormat="1" ht="24" customHeight="1" x14ac:dyDescent="0.2">
      <c r="A282" s="104" t="s">
        <v>575</v>
      </c>
      <c r="B282" s="78" t="s">
        <v>576</v>
      </c>
      <c r="C282" s="83" t="s">
        <v>575</v>
      </c>
      <c r="D282" s="101">
        <v>0</v>
      </c>
      <c r="E282" s="101">
        <v>0</v>
      </c>
      <c r="F282" s="106" t="str">
        <f t="shared" si="4"/>
        <v>-</v>
      </c>
    </row>
    <row r="283" spans="1:6" s="102" customFormat="1" ht="12.75" customHeight="1" x14ac:dyDescent="0.2">
      <c r="A283" s="104" t="s">
        <v>577</v>
      </c>
      <c r="B283" s="78" t="s">
        <v>578</v>
      </c>
      <c r="C283" s="83" t="s">
        <v>577</v>
      </c>
      <c r="D283" s="114">
        <f>SUM(D284:D288)</f>
        <v>0</v>
      </c>
      <c r="E283" s="114">
        <f>SUM(E284:E288)</f>
        <v>0</v>
      </c>
      <c r="F283" s="106" t="str">
        <f t="shared" si="4"/>
        <v>-</v>
      </c>
    </row>
    <row r="284" spans="1:6" s="102" customFormat="1" ht="12.75" customHeight="1" x14ac:dyDescent="0.2">
      <c r="A284" s="104" t="s">
        <v>579</v>
      </c>
      <c r="B284" s="78" t="s">
        <v>580</v>
      </c>
      <c r="C284" s="83" t="s">
        <v>579</v>
      </c>
      <c r="D284" s="101">
        <v>0</v>
      </c>
      <c r="E284" s="101">
        <v>0</v>
      </c>
      <c r="F284" s="106" t="str">
        <f t="shared" si="4"/>
        <v>-</v>
      </c>
    </row>
    <row r="285" spans="1:6" s="102" customFormat="1" ht="12.75" customHeight="1" x14ac:dyDescent="0.2">
      <c r="A285" s="104" t="s">
        <v>581</v>
      </c>
      <c r="B285" s="78" t="s">
        <v>582</v>
      </c>
      <c r="C285" s="83" t="s">
        <v>581</v>
      </c>
      <c r="D285" s="101">
        <v>0</v>
      </c>
      <c r="E285" s="101">
        <v>0</v>
      </c>
      <c r="F285" s="106" t="str">
        <f t="shared" si="4"/>
        <v>-</v>
      </c>
    </row>
    <row r="286" spans="1:6" s="102" customFormat="1" ht="12.75" customHeight="1" x14ac:dyDescent="0.2">
      <c r="A286" s="104" t="s">
        <v>583</v>
      </c>
      <c r="B286" s="78" t="s">
        <v>584</v>
      </c>
      <c r="C286" s="83" t="s">
        <v>583</v>
      </c>
      <c r="D286" s="101">
        <v>0</v>
      </c>
      <c r="E286" s="101">
        <v>0</v>
      </c>
      <c r="F286" s="106" t="str">
        <f t="shared" si="4"/>
        <v>-</v>
      </c>
    </row>
    <row r="287" spans="1:6" s="102" customFormat="1" ht="12.75" customHeight="1" x14ac:dyDescent="0.2">
      <c r="A287" s="104" t="s">
        <v>585</v>
      </c>
      <c r="B287" s="78" t="s">
        <v>586</v>
      </c>
      <c r="C287" s="83" t="s">
        <v>585</v>
      </c>
      <c r="D287" s="101">
        <v>0</v>
      </c>
      <c r="E287" s="101">
        <v>0</v>
      </c>
      <c r="F287" s="106" t="str">
        <f t="shared" si="4"/>
        <v>-</v>
      </c>
    </row>
    <row r="288" spans="1:6" s="102" customFormat="1" ht="12.75" customHeight="1" x14ac:dyDescent="0.2">
      <c r="A288" s="104" t="s">
        <v>587</v>
      </c>
      <c r="B288" s="78" t="s">
        <v>322</v>
      </c>
      <c r="C288" s="83" t="s">
        <v>587</v>
      </c>
      <c r="D288" s="101">
        <v>0</v>
      </c>
      <c r="E288" s="101">
        <v>0</v>
      </c>
      <c r="F288" s="106" t="str">
        <f t="shared" si="4"/>
        <v>-</v>
      </c>
    </row>
    <row r="289" spans="1:6" s="102" customFormat="1" ht="12.75" customHeight="1" x14ac:dyDescent="0.2">
      <c r="A289" s="104" t="s">
        <v>588</v>
      </c>
      <c r="B289" s="105" t="s">
        <v>589</v>
      </c>
      <c r="C289" s="83" t="s">
        <v>588</v>
      </c>
      <c r="D289" s="114">
        <f>SUM(D290:D294)</f>
        <v>0</v>
      </c>
      <c r="E289" s="114">
        <f>SUM(E290:E294)</f>
        <v>0</v>
      </c>
      <c r="F289" s="106" t="str">
        <f t="shared" si="4"/>
        <v>-</v>
      </c>
    </row>
    <row r="290" spans="1:6" s="102" customFormat="1" ht="24" customHeight="1" x14ac:dyDescent="0.2">
      <c r="A290" s="104" t="s">
        <v>590</v>
      </c>
      <c r="B290" s="78" t="s">
        <v>591</v>
      </c>
      <c r="C290" s="83" t="s">
        <v>590</v>
      </c>
      <c r="D290" s="101">
        <v>0</v>
      </c>
      <c r="E290" s="101">
        <v>0</v>
      </c>
      <c r="F290" s="106" t="str">
        <f t="shared" si="4"/>
        <v>-</v>
      </c>
    </row>
    <row r="291" spans="1:6" s="102" customFormat="1" ht="24" customHeight="1" x14ac:dyDescent="0.2">
      <c r="A291" s="104" t="s">
        <v>592</v>
      </c>
      <c r="B291" s="105" t="s">
        <v>593</v>
      </c>
      <c r="C291" s="83" t="s">
        <v>592</v>
      </c>
      <c r="D291" s="101">
        <v>0</v>
      </c>
      <c r="E291" s="101">
        <v>0</v>
      </c>
      <c r="F291" s="106" t="str">
        <f t="shared" si="4"/>
        <v>-</v>
      </c>
    </row>
    <row r="292" spans="1:6" s="102" customFormat="1" ht="12.75" customHeight="1" x14ac:dyDescent="0.2">
      <c r="A292" s="104" t="s">
        <v>594</v>
      </c>
      <c r="B292" s="105" t="s">
        <v>595</v>
      </c>
      <c r="C292" s="83" t="s">
        <v>594</v>
      </c>
      <c r="D292" s="101">
        <v>0</v>
      </c>
      <c r="E292" s="101">
        <v>0</v>
      </c>
      <c r="F292" s="106" t="str">
        <f t="shared" si="4"/>
        <v>-</v>
      </c>
    </row>
    <row r="293" spans="1:6" s="102" customFormat="1" ht="12.75" customHeight="1" x14ac:dyDescent="0.2">
      <c r="A293" s="104" t="s">
        <v>596</v>
      </c>
      <c r="B293" s="105" t="s">
        <v>597</v>
      </c>
      <c r="C293" s="83" t="s">
        <v>596</v>
      </c>
      <c r="D293" s="101">
        <v>0</v>
      </c>
      <c r="E293" s="101">
        <v>0</v>
      </c>
      <c r="F293" s="106" t="str">
        <f t="shared" si="4"/>
        <v>-</v>
      </c>
    </row>
    <row r="294" spans="1:6" s="102" customFormat="1" ht="24" customHeight="1" x14ac:dyDescent="0.2">
      <c r="A294" s="104" t="s">
        <v>598</v>
      </c>
      <c r="B294" s="105" t="s">
        <v>599</v>
      </c>
      <c r="C294" s="83" t="s">
        <v>598</v>
      </c>
      <c r="D294" s="101">
        <v>0</v>
      </c>
      <c r="E294" s="101">
        <v>0</v>
      </c>
      <c r="F294" s="106" t="str">
        <f t="shared" si="4"/>
        <v>-</v>
      </c>
    </row>
    <row r="295" spans="1:6" s="102" customFormat="1" ht="12.75" customHeight="1" x14ac:dyDescent="0.2">
      <c r="A295" s="104"/>
      <c r="B295" s="78" t="s">
        <v>600</v>
      </c>
      <c r="C295" s="83" t="s">
        <v>601</v>
      </c>
      <c r="D295" s="101">
        <v>0</v>
      </c>
      <c r="E295" s="101">
        <v>0</v>
      </c>
      <c r="F295" s="106" t="str">
        <f t="shared" si="4"/>
        <v>-</v>
      </c>
    </row>
    <row r="296" spans="1:6" s="102" customFormat="1" ht="12.75" customHeight="1" x14ac:dyDescent="0.2">
      <c r="A296" s="104"/>
      <c r="B296" s="78" t="s">
        <v>602</v>
      </c>
      <c r="C296" s="83" t="s">
        <v>603</v>
      </c>
      <c r="D296" s="101">
        <v>0</v>
      </c>
      <c r="E296" s="101">
        <v>0</v>
      </c>
      <c r="F296" s="106" t="str">
        <f t="shared" si="4"/>
        <v>-</v>
      </c>
    </row>
    <row r="297" spans="1:6" s="102" customFormat="1" ht="12.75" customHeight="1" x14ac:dyDescent="0.2">
      <c r="A297" s="104"/>
      <c r="B297" s="78" t="s">
        <v>604</v>
      </c>
      <c r="C297" s="83" t="s">
        <v>605</v>
      </c>
      <c r="D297" s="114">
        <f>IF(D296&gt;=D295,D296-D295,0)</f>
        <v>0</v>
      </c>
      <c r="E297" s="114">
        <f>IF(E296&gt;=E295,E296-E295,0)</f>
        <v>0</v>
      </c>
      <c r="F297" s="106" t="str">
        <f t="shared" si="4"/>
        <v>-</v>
      </c>
    </row>
    <row r="298" spans="1:6" s="102" customFormat="1" ht="12.75" customHeight="1" x14ac:dyDescent="0.2">
      <c r="A298" s="104"/>
      <c r="B298" s="78" t="s">
        <v>606</v>
      </c>
      <c r="C298" s="83" t="s">
        <v>607</v>
      </c>
      <c r="D298" s="114">
        <f>IF(D295&gt;=D296,D295-D296,0)</f>
        <v>0</v>
      </c>
      <c r="E298" s="114">
        <f>IF(E295&gt;=E296,E295-E296,0)</f>
        <v>0</v>
      </c>
      <c r="F298" s="106" t="str">
        <f t="shared" si="4"/>
        <v>-</v>
      </c>
    </row>
    <row r="299" spans="1:6" s="102" customFormat="1" ht="12.75" customHeight="1" x14ac:dyDescent="0.2">
      <c r="A299" s="104"/>
      <c r="B299" s="78" t="s">
        <v>608</v>
      </c>
      <c r="C299" s="83" t="s">
        <v>609</v>
      </c>
      <c r="D299" s="114">
        <f>D152-D297+D298</f>
        <v>546166.7300000001</v>
      </c>
      <c r="E299" s="114">
        <f>E152-E297+E298</f>
        <v>696748.00999999989</v>
      </c>
      <c r="F299" s="106">
        <f t="shared" si="4"/>
        <v>127.57056988806326</v>
      </c>
    </row>
    <row r="300" spans="1:6" s="102" customFormat="1" ht="12.75" customHeight="1" x14ac:dyDescent="0.2">
      <c r="A300" s="104"/>
      <c r="B300" s="78" t="s">
        <v>610</v>
      </c>
      <c r="C300" s="83" t="s">
        <v>611</v>
      </c>
      <c r="D300" s="114">
        <f>IF(D6&gt;=D299,D6-D299,0)</f>
        <v>0</v>
      </c>
      <c r="E300" s="114">
        <f>IF(E6&gt;=E299,E6-E299,0)</f>
        <v>0</v>
      </c>
      <c r="F300" s="106" t="str">
        <f t="shared" si="4"/>
        <v>-</v>
      </c>
    </row>
    <row r="301" spans="1:6" s="102" customFormat="1" ht="12.75" customHeight="1" x14ac:dyDescent="0.2">
      <c r="A301" s="104"/>
      <c r="B301" s="78" t="s">
        <v>612</v>
      </c>
      <c r="C301" s="83" t="s">
        <v>613</v>
      </c>
      <c r="D301" s="114">
        <f>IF(D299&gt;=D6,D299-D6,0)</f>
        <v>22986.190000000061</v>
      </c>
      <c r="E301" s="114">
        <f>IF(E299&gt;=E6,E299-E6,0)</f>
        <v>70396.029999999912</v>
      </c>
      <c r="F301" s="106">
        <f t="shared" si="4"/>
        <v>306.25358095447626</v>
      </c>
    </row>
    <row r="302" spans="1:6" s="102" customFormat="1" ht="12.75" customHeight="1" x14ac:dyDescent="0.2">
      <c r="A302" s="104" t="s">
        <v>614</v>
      </c>
      <c r="B302" s="78" t="s">
        <v>615</v>
      </c>
      <c r="C302" s="83" t="s">
        <v>614</v>
      </c>
      <c r="D302" s="101">
        <v>6394.01</v>
      </c>
      <c r="E302" s="101">
        <v>52621.34</v>
      </c>
      <c r="F302" s="106">
        <f t="shared" si="4"/>
        <v>822.97869412152932</v>
      </c>
    </row>
    <row r="303" spans="1:6" s="102" customFormat="1" ht="12.75" customHeight="1" x14ac:dyDescent="0.2">
      <c r="A303" s="104" t="s">
        <v>616</v>
      </c>
      <c r="B303" s="78" t="s">
        <v>617</v>
      </c>
      <c r="C303" s="83" t="s">
        <v>616</v>
      </c>
      <c r="D303" s="101">
        <v>0</v>
      </c>
      <c r="E303" s="101">
        <v>0</v>
      </c>
      <c r="F303" s="106" t="str">
        <f t="shared" si="4"/>
        <v>-</v>
      </c>
    </row>
    <row r="304" spans="1:6" s="102" customFormat="1" ht="12.75" customHeight="1" x14ac:dyDescent="0.2">
      <c r="A304" s="104" t="s">
        <v>618</v>
      </c>
      <c r="B304" s="78" t="s">
        <v>619</v>
      </c>
      <c r="C304" s="83" t="s">
        <v>618</v>
      </c>
      <c r="D304" s="101">
        <v>15736.98</v>
      </c>
      <c r="E304" s="101">
        <v>19682.990000000002</v>
      </c>
      <c r="F304" s="106">
        <f t="shared" si="4"/>
        <v>125.07476021447572</v>
      </c>
    </row>
    <row r="305" spans="1:6" s="102" customFormat="1" ht="12" customHeight="1" x14ac:dyDescent="0.2">
      <c r="A305" s="104" t="s">
        <v>620</v>
      </c>
      <c r="B305" s="78" t="s">
        <v>621</v>
      </c>
      <c r="C305" s="83" t="s">
        <v>620</v>
      </c>
      <c r="D305" s="101">
        <v>0</v>
      </c>
      <c r="E305" s="101">
        <v>0</v>
      </c>
      <c r="F305" s="106" t="str">
        <f t="shared" si="4"/>
        <v>-</v>
      </c>
    </row>
    <row r="306" spans="1:6" s="102" customFormat="1" ht="12.75" customHeight="1" x14ac:dyDescent="0.2">
      <c r="A306" s="120" t="s">
        <v>622</v>
      </c>
      <c r="B306" s="81" t="s">
        <v>623</v>
      </c>
      <c r="C306" s="84" t="s">
        <v>622</v>
      </c>
      <c r="D306" s="161">
        <v>0</v>
      </c>
      <c r="E306" s="161">
        <v>0</v>
      </c>
      <c r="F306" s="121" t="str">
        <f t="shared" si="4"/>
        <v>-</v>
      </c>
    </row>
    <row r="307" spans="1:6" s="31" customFormat="1" ht="20.100000000000001" customHeight="1" x14ac:dyDescent="0.2">
      <c r="A307" s="195" t="s">
        <v>624</v>
      </c>
      <c r="B307" s="196"/>
      <c r="C307" s="3"/>
      <c r="D307" s="122"/>
      <c r="E307" s="122"/>
      <c r="F307" s="113"/>
    </row>
    <row r="308" spans="1:6" s="102" customFormat="1" ht="12.75" customHeight="1" x14ac:dyDescent="0.2">
      <c r="A308" s="104" t="s">
        <v>625</v>
      </c>
      <c r="B308" s="78" t="s">
        <v>626</v>
      </c>
      <c r="C308" s="83" t="s">
        <v>625</v>
      </c>
      <c r="D308" s="114">
        <f>D309+D321+D354+D358</f>
        <v>0</v>
      </c>
      <c r="E308" s="114">
        <f>E309+E321+E354+E358</f>
        <v>0</v>
      </c>
      <c r="F308" s="106" t="str">
        <f t="shared" ref="F308:F339" si="5">IF(D308&lt;&gt;0,IF(E308/D308&gt;=100,"&gt;&gt;100",E308/D308*100),"-")</f>
        <v>-</v>
      </c>
    </row>
    <row r="309" spans="1:6" s="102" customFormat="1" ht="12.75" customHeight="1" x14ac:dyDescent="0.2">
      <c r="A309" s="104" t="s">
        <v>627</v>
      </c>
      <c r="B309" s="78" t="s">
        <v>628</v>
      </c>
      <c r="C309" s="83" t="s">
        <v>627</v>
      </c>
      <c r="D309" s="114">
        <f>D310+D314</f>
        <v>0</v>
      </c>
      <c r="E309" s="114">
        <f>E310+E314</f>
        <v>0</v>
      </c>
      <c r="F309" s="106" t="str">
        <f t="shared" si="5"/>
        <v>-</v>
      </c>
    </row>
    <row r="310" spans="1:6" s="102" customFormat="1" ht="24" customHeight="1" x14ac:dyDescent="0.2">
      <c r="A310" s="104" t="s">
        <v>629</v>
      </c>
      <c r="B310" s="78" t="s">
        <v>630</v>
      </c>
      <c r="C310" s="83" t="s">
        <v>629</v>
      </c>
      <c r="D310" s="114">
        <f>SUM(D311:D313)</f>
        <v>0</v>
      </c>
      <c r="E310" s="114">
        <f>SUM(E311:E313)</f>
        <v>0</v>
      </c>
      <c r="F310" s="106" t="str">
        <f t="shared" si="5"/>
        <v>-</v>
      </c>
    </row>
    <row r="311" spans="1:6" s="102" customFormat="1" ht="12.75" customHeight="1" x14ac:dyDescent="0.2">
      <c r="A311" s="104" t="s">
        <v>631</v>
      </c>
      <c r="B311" s="78" t="s">
        <v>632</v>
      </c>
      <c r="C311" s="83" t="s">
        <v>631</v>
      </c>
      <c r="D311" s="101">
        <v>0</v>
      </c>
      <c r="E311" s="101">
        <v>0</v>
      </c>
      <c r="F311" s="106" t="str">
        <f t="shared" si="5"/>
        <v>-</v>
      </c>
    </row>
    <row r="312" spans="1:6" s="102" customFormat="1" ht="12.75" customHeight="1" x14ac:dyDescent="0.2">
      <c r="A312" s="104" t="s">
        <v>633</v>
      </c>
      <c r="B312" s="78" t="s">
        <v>634</v>
      </c>
      <c r="C312" s="83" t="s">
        <v>633</v>
      </c>
      <c r="D312" s="101">
        <v>0</v>
      </c>
      <c r="E312" s="101">
        <v>0</v>
      </c>
      <c r="F312" s="106" t="str">
        <f t="shared" si="5"/>
        <v>-</v>
      </c>
    </row>
    <row r="313" spans="1:6" s="102" customFormat="1" ht="12.75" customHeight="1" x14ac:dyDescent="0.2">
      <c r="A313" s="104" t="s">
        <v>635</v>
      </c>
      <c r="B313" s="78" t="s">
        <v>636</v>
      </c>
      <c r="C313" s="83" t="s">
        <v>635</v>
      </c>
      <c r="D313" s="101">
        <v>0</v>
      </c>
      <c r="E313" s="101">
        <v>0</v>
      </c>
      <c r="F313" s="106" t="str">
        <f t="shared" si="5"/>
        <v>-</v>
      </c>
    </row>
    <row r="314" spans="1:6" s="102" customFormat="1" ht="12.75" customHeight="1" x14ac:dyDescent="0.2">
      <c r="A314" s="104" t="s">
        <v>637</v>
      </c>
      <c r="B314" s="78" t="s">
        <v>638</v>
      </c>
      <c r="C314" s="83" t="s">
        <v>637</v>
      </c>
      <c r="D314" s="114">
        <f>SUM(D315:D320)</f>
        <v>0</v>
      </c>
      <c r="E314" s="114">
        <f>SUM(E315:E320)</f>
        <v>0</v>
      </c>
      <c r="F314" s="106" t="str">
        <f t="shared" si="5"/>
        <v>-</v>
      </c>
    </row>
    <row r="315" spans="1:6" s="102" customFormat="1" ht="12.75" customHeight="1" x14ac:dyDescent="0.2">
      <c r="A315" s="104" t="s">
        <v>639</v>
      </c>
      <c r="B315" s="78" t="s">
        <v>640</v>
      </c>
      <c r="C315" s="83" t="s">
        <v>639</v>
      </c>
      <c r="D315" s="101">
        <v>0</v>
      </c>
      <c r="E315" s="101">
        <v>0</v>
      </c>
      <c r="F315" s="106" t="str">
        <f t="shared" si="5"/>
        <v>-</v>
      </c>
    </row>
    <row r="316" spans="1:6" s="102" customFormat="1" ht="12.75" customHeight="1" x14ac:dyDescent="0.2">
      <c r="A316" s="104" t="s">
        <v>641</v>
      </c>
      <c r="B316" s="78" t="s">
        <v>642</v>
      </c>
      <c r="C316" s="83" t="s">
        <v>641</v>
      </c>
      <c r="D316" s="101">
        <v>0</v>
      </c>
      <c r="E316" s="101">
        <v>0</v>
      </c>
      <c r="F316" s="106" t="str">
        <f t="shared" si="5"/>
        <v>-</v>
      </c>
    </row>
    <row r="317" spans="1:6" s="102" customFormat="1" ht="12.75" customHeight="1" x14ac:dyDescent="0.2">
      <c r="A317" s="104" t="s">
        <v>643</v>
      </c>
      <c r="B317" s="78" t="s">
        <v>644</v>
      </c>
      <c r="C317" s="83" t="s">
        <v>643</v>
      </c>
      <c r="D317" s="101">
        <v>0</v>
      </c>
      <c r="E317" s="101">
        <v>0</v>
      </c>
      <c r="F317" s="106" t="str">
        <f t="shared" si="5"/>
        <v>-</v>
      </c>
    </row>
    <row r="318" spans="1:6" s="102" customFormat="1" ht="12.75" customHeight="1" x14ac:dyDescent="0.2">
      <c r="A318" s="104" t="s">
        <v>645</v>
      </c>
      <c r="B318" s="78" t="s">
        <v>646</v>
      </c>
      <c r="C318" s="83" t="s">
        <v>645</v>
      </c>
      <c r="D318" s="101">
        <v>0</v>
      </c>
      <c r="E318" s="101">
        <v>0</v>
      </c>
      <c r="F318" s="106" t="str">
        <f t="shared" si="5"/>
        <v>-</v>
      </c>
    </row>
    <row r="319" spans="1:6" s="102" customFormat="1" ht="12.75" customHeight="1" x14ac:dyDescent="0.2">
      <c r="A319" s="104" t="s">
        <v>647</v>
      </c>
      <c r="B319" s="78" t="s">
        <v>648</v>
      </c>
      <c r="C319" s="83" t="s">
        <v>647</v>
      </c>
      <c r="D319" s="101">
        <v>0</v>
      </c>
      <c r="E319" s="101">
        <v>0</v>
      </c>
      <c r="F319" s="106" t="str">
        <f t="shared" si="5"/>
        <v>-</v>
      </c>
    </row>
    <row r="320" spans="1:6" s="102" customFormat="1" ht="12.75" customHeight="1" x14ac:dyDescent="0.2">
      <c r="A320" s="104" t="s">
        <v>649</v>
      </c>
      <c r="B320" s="78" t="s">
        <v>650</v>
      </c>
      <c r="C320" s="83" t="s">
        <v>649</v>
      </c>
      <c r="D320" s="101">
        <v>0</v>
      </c>
      <c r="E320" s="101">
        <v>0</v>
      </c>
      <c r="F320" s="106" t="str">
        <f t="shared" si="5"/>
        <v>-</v>
      </c>
    </row>
    <row r="321" spans="1:6" s="102" customFormat="1" ht="24" customHeight="1" x14ac:dyDescent="0.2">
      <c r="A321" s="104" t="s">
        <v>651</v>
      </c>
      <c r="B321" s="82" t="s">
        <v>652</v>
      </c>
      <c r="C321" s="83" t="s">
        <v>651</v>
      </c>
      <c r="D321" s="114">
        <f>D322+D327+D336+D341+D346+D349</f>
        <v>0</v>
      </c>
      <c r="E321" s="114">
        <f>E322+E327+E336+E341+E346+E349</f>
        <v>0</v>
      </c>
      <c r="F321" s="106" t="str">
        <f t="shared" si="5"/>
        <v>-</v>
      </c>
    </row>
    <row r="322" spans="1:6" s="102" customFormat="1" ht="12.75" customHeight="1" x14ac:dyDescent="0.2">
      <c r="A322" s="104" t="s">
        <v>653</v>
      </c>
      <c r="B322" s="78" t="s">
        <v>654</v>
      </c>
      <c r="C322" s="83" t="s">
        <v>653</v>
      </c>
      <c r="D322" s="114">
        <f>SUM(D323:D326)</f>
        <v>0</v>
      </c>
      <c r="E322" s="114">
        <f>SUM(E323:E326)</f>
        <v>0</v>
      </c>
      <c r="F322" s="106" t="str">
        <f t="shared" si="5"/>
        <v>-</v>
      </c>
    </row>
    <row r="323" spans="1:6" s="102" customFormat="1" ht="12.75" customHeight="1" x14ac:dyDescent="0.2">
      <c r="A323" s="104" t="s">
        <v>655</v>
      </c>
      <c r="B323" s="78" t="s">
        <v>656</v>
      </c>
      <c r="C323" s="83" t="s">
        <v>655</v>
      </c>
      <c r="D323" s="101">
        <v>0</v>
      </c>
      <c r="E323" s="101">
        <v>0</v>
      </c>
      <c r="F323" s="106" t="str">
        <f t="shared" si="5"/>
        <v>-</v>
      </c>
    </row>
    <row r="324" spans="1:6" s="102" customFormat="1" ht="12.75" customHeight="1" x14ac:dyDescent="0.2">
      <c r="A324" s="104" t="s">
        <v>657</v>
      </c>
      <c r="B324" s="78" t="s">
        <v>658</v>
      </c>
      <c r="C324" s="83" t="s">
        <v>657</v>
      </c>
      <c r="D324" s="101">
        <v>0</v>
      </c>
      <c r="E324" s="101">
        <v>0</v>
      </c>
      <c r="F324" s="106" t="str">
        <f t="shared" si="5"/>
        <v>-</v>
      </c>
    </row>
    <row r="325" spans="1:6" s="102" customFormat="1" ht="12.75" customHeight="1" x14ac:dyDescent="0.2">
      <c r="A325" s="104" t="s">
        <v>659</v>
      </c>
      <c r="B325" s="78" t="s">
        <v>660</v>
      </c>
      <c r="C325" s="83" t="s">
        <v>659</v>
      </c>
      <c r="D325" s="101">
        <v>0</v>
      </c>
      <c r="E325" s="101">
        <v>0</v>
      </c>
      <c r="F325" s="106" t="str">
        <f t="shared" si="5"/>
        <v>-</v>
      </c>
    </row>
    <row r="326" spans="1:6" s="102" customFormat="1" ht="12.75" customHeight="1" x14ac:dyDescent="0.2">
      <c r="A326" s="104" t="s">
        <v>661</v>
      </c>
      <c r="B326" s="78" t="s">
        <v>662</v>
      </c>
      <c r="C326" s="83" t="s">
        <v>661</v>
      </c>
      <c r="D326" s="101">
        <v>0</v>
      </c>
      <c r="E326" s="101">
        <v>0</v>
      </c>
      <c r="F326" s="106" t="str">
        <f t="shared" si="5"/>
        <v>-</v>
      </c>
    </row>
    <row r="327" spans="1:6" s="102" customFormat="1" ht="12.75" customHeight="1" x14ac:dyDescent="0.2">
      <c r="A327" s="104" t="s">
        <v>663</v>
      </c>
      <c r="B327" s="78" t="s">
        <v>664</v>
      </c>
      <c r="C327" s="83" t="s">
        <v>663</v>
      </c>
      <c r="D327" s="114">
        <f>SUM(D328:D335)</f>
        <v>0</v>
      </c>
      <c r="E327" s="114">
        <f>SUM(E328:E335)</f>
        <v>0</v>
      </c>
      <c r="F327" s="106" t="str">
        <f t="shared" si="5"/>
        <v>-</v>
      </c>
    </row>
    <row r="328" spans="1:6" s="102" customFormat="1" ht="12.75" customHeight="1" x14ac:dyDescent="0.2">
      <c r="A328" s="104" t="s">
        <v>665</v>
      </c>
      <c r="B328" s="78" t="s">
        <v>666</v>
      </c>
      <c r="C328" s="83" t="s">
        <v>665</v>
      </c>
      <c r="D328" s="101">
        <v>0</v>
      </c>
      <c r="E328" s="101">
        <v>0</v>
      </c>
      <c r="F328" s="106" t="str">
        <f t="shared" si="5"/>
        <v>-</v>
      </c>
    </row>
    <row r="329" spans="1:6" s="102" customFormat="1" ht="12.75" customHeight="1" x14ac:dyDescent="0.2">
      <c r="A329" s="104" t="s">
        <v>667</v>
      </c>
      <c r="B329" s="78" t="s">
        <v>668</v>
      </c>
      <c r="C329" s="83" t="s">
        <v>667</v>
      </c>
      <c r="D329" s="101">
        <v>0</v>
      </c>
      <c r="E329" s="101">
        <v>0</v>
      </c>
      <c r="F329" s="106" t="str">
        <f t="shared" si="5"/>
        <v>-</v>
      </c>
    </row>
    <row r="330" spans="1:6" s="102" customFormat="1" ht="12.75" customHeight="1" x14ac:dyDescent="0.2">
      <c r="A330" s="104" t="s">
        <v>669</v>
      </c>
      <c r="B330" s="78" t="s">
        <v>670</v>
      </c>
      <c r="C330" s="83" t="s">
        <v>669</v>
      </c>
      <c r="D330" s="101">
        <v>0</v>
      </c>
      <c r="E330" s="101">
        <v>0</v>
      </c>
      <c r="F330" s="106" t="str">
        <f t="shared" si="5"/>
        <v>-</v>
      </c>
    </row>
    <row r="331" spans="1:6" s="102" customFormat="1" ht="12.75" customHeight="1" x14ac:dyDescent="0.2">
      <c r="A331" s="104" t="s">
        <v>671</v>
      </c>
      <c r="B331" s="78" t="s">
        <v>672</v>
      </c>
      <c r="C331" s="83" t="s">
        <v>671</v>
      </c>
      <c r="D331" s="101">
        <v>0</v>
      </c>
      <c r="E331" s="101">
        <v>0</v>
      </c>
      <c r="F331" s="106" t="str">
        <f t="shared" si="5"/>
        <v>-</v>
      </c>
    </row>
    <row r="332" spans="1:6" s="102" customFormat="1" ht="12.75" customHeight="1" x14ac:dyDescent="0.2">
      <c r="A332" s="33" t="s">
        <v>673</v>
      </c>
      <c r="B332" s="105" t="s">
        <v>674</v>
      </c>
      <c r="C332" s="115" t="s">
        <v>673</v>
      </c>
      <c r="D332" s="160">
        <v>0</v>
      </c>
      <c r="E332" s="160">
        <v>0</v>
      </c>
      <c r="F332" s="106" t="str">
        <f t="shared" si="5"/>
        <v>-</v>
      </c>
    </row>
    <row r="333" spans="1:6" s="102" customFormat="1" ht="12.75" customHeight="1" x14ac:dyDescent="0.2">
      <c r="A333" s="104" t="s">
        <v>675</v>
      </c>
      <c r="B333" s="78" t="s">
        <v>676</v>
      </c>
      <c r="C333" s="83" t="s">
        <v>675</v>
      </c>
      <c r="D333" s="101">
        <v>0</v>
      </c>
      <c r="E333" s="101">
        <v>0</v>
      </c>
      <c r="F333" s="106" t="str">
        <f t="shared" si="5"/>
        <v>-</v>
      </c>
    </row>
    <row r="334" spans="1:6" s="102" customFormat="1" ht="12.75" customHeight="1" x14ac:dyDescent="0.2">
      <c r="A334" s="104" t="s">
        <v>677</v>
      </c>
      <c r="B334" s="78" t="s">
        <v>678</v>
      </c>
      <c r="C334" s="83" t="s">
        <v>677</v>
      </c>
      <c r="D334" s="101">
        <v>0</v>
      </c>
      <c r="E334" s="101">
        <v>0</v>
      </c>
      <c r="F334" s="106" t="str">
        <f t="shared" si="5"/>
        <v>-</v>
      </c>
    </row>
    <row r="335" spans="1:6" s="102" customFormat="1" ht="12.75" customHeight="1" x14ac:dyDescent="0.2">
      <c r="A335" s="104" t="s">
        <v>679</v>
      </c>
      <c r="B335" s="78" t="s">
        <v>680</v>
      </c>
      <c r="C335" s="83" t="s">
        <v>679</v>
      </c>
      <c r="D335" s="101">
        <v>0</v>
      </c>
      <c r="E335" s="101">
        <v>0</v>
      </c>
      <c r="F335" s="106" t="str">
        <f t="shared" si="5"/>
        <v>-</v>
      </c>
    </row>
    <row r="336" spans="1:6" s="102" customFormat="1" ht="12.75" customHeight="1" x14ac:dyDescent="0.2">
      <c r="A336" s="104" t="s">
        <v>681</v>
      </c>
      <c r="B336" s="82" t="s">
        <v>682</v>
      </c>
      <c r="C336" s="83" t="s">
        <v>681</v>
      </c>
      <c r="D336" s="114">
        <f>SUM(D337:D340)</f>
        <v>0</v>
      </c>
      <c r="E336" s="114">
        <f>SUM(E337:E340)</f>
        <v>0</v>
      </c>
      <c r="F336" s="106" t="str">
        <f t="shared" si="5"/>
        <v>-</v>
      </c>
    </row>
    <row r="337" spans="1:6" s="102" customFormat="1" ht="12.75" customHeight="1" x14ac:dyDescent="0.2">
      <c r="A337" s="104" t="s">
        <v>683</v>
      </c>
      <c r="B337" s="78" t="s">
        <v>684</v>
      </c>
      <c r="C337" s="83" t="s">
        <v>683</v>
      </c>
      <c r="D337" s="101">
        <v>0</v>
      </c>
      <c r="E337" s="101">
        <v>0</v>
      </c>
      <c r="F337" s="106" t="str">
        <f t="shared" si="5"/>
        <v>-</v>
      </c>
    </row>
    <row r="338" spans="1:6" s="102" customFormat="1" ht="12.75" customHeight="1" x14ac:dyDescent="0.2">
      <c r="A338" s="104" t="s">
        <v>685</v>
      </c>
      <c r="B338" s="78" t="s">
        <v>686</v>
      </c>
      <c r="C338" s="83" t="s">
        <v>685</v>
      </c>
      <c r="D338" s="101">
        <v>0</v>
      </c>
      <c r="E338" s="101">
        <v>0</v>
      </c>
      <c r="F338" s="106" t="str">
        <f t="shared" si="5"/>
        <v>-</v>
      </c>
    </row>
    <row r="339" spans="1:6" s="102" customFormat="1" ht="12.75" customHeight="1" x14ac:dyDescent="0.2">
      <c r="A339" s="104" t="s">
        <v>687</v>
      </c>
      <c r="B339" s="78" t="s">
        <v>688</v>
      </c>
      <c r="C339" s="83" t="s">
        <v>687</v>
      </c>
      <c r="D339" s="101">
        <v>0</v>
      </c>
      <c r="E339" s="101">
        <v>0</v>
      </c>
      <c r="F339" s="106" t="str">
        <f t="shared" si="5"/>
        <v>-</v>
      </c>
    </row>
    <row r="340" spans="1:6" s="102" customFormat="1" ht="12.75" customHeight="1" x14ac:dyDescent="0.2">
      <c r="A340" s="104" t="s">
        <v>689</v>
      </c>
      <c r="B340" s="82" t="s">
        <v>690</v>
      </c>
      <c r="C340" s="83" t="s">
        <v>689</v>
      </c>
      <c r="D340" s="101">
        <v>0</v>
      </c>
      <c r="E340" s="101">
        <v>0</v>
      </c>
      <c r="F340" s="106" t="str">
        <f t="shared" ref="F340:F371" si="6">IF(D340&lt;&gt;0,IF(E340/D340&gt;=100,"&gt;&gt;100",E340/D340*100),"-")</f>
        <v>-</v>
      </c>
    </row>
    <row r="341" spans="1:6" s="102" customFormat="1" ht="24" customHeight="1" x14ac:dyDescent="0.2">
      <c r="A341" s="104" t="s">
        <v>691</v>
      </c>
      <c r="B341" s="82" t="s">
        <v>692</v>
      </c>
      <c r="C341" s="83" t="s">
        <v>691</v>
      </c>
      <c r="D341" s="114">
        <f>SUM(D342:D345)</f>
        <v>0</v>
      </c>
      <c r="E341" s="114">
        <f>SUM(E342:E345)</f>
        <v>0</v>
      </c>
      <c r="F341" s="106" t="str">
        <f t="shared" si="6"/>
        <v>-</v>
      </c>
    </row>
    <row r="342" spans="1:6" s="102" customFormat="1" ht="12.75" customHeight="1" x14ac:dyDescent="0.2">
      <c r="A342" s="104" t="s">
        <v>693</v>
      </c>
      <c r="B342" s="78" t="s">
        <v>694</v>
      </c>
      <c r="C342" s="83" t="s">
        <v>693</v>
      </c>
      <c r="D342" s="101">
        <v>0</v>
      </c>
      <c r="E342" s="101">
        <v>0</v>
      </c>
      <c r="F342" s="106" t="str">
        <f t="shared" si="6"/>
        <v>-</v>
      </c>
    </row>
    <row r="343" spans="1:6" s="102" customFormat="1" ht="12.75" customHeight="1" x14ac:dyDescent="0.2">
      <c r="A343" s="104" t="s">
        <v>695</v>
      </c>
      <c r="B343" s="78" t="s">
        <v>696</v>
      </c>
      <c r="C343" s="83" t="s">
        <v>695</v>
      </c>
      <c r="D343" s="101">
        <v>0</v>
      </c>
      <c r="E343" s="101">
        <v>0</v>
      </c>
      <c r="F343" s="106" t="str">
        <f t="shared" si="6"/>
        <v>-</v>
      </c>
    </row>
    <row r="344" spans="1:6" s="102" customFormat="1" ht="12.75" customHeight="1" x14ac:dyDescent="0.2">
      <c r="A344" s="104" t="s">
        <v>697</v>
      </c>
      <c r="B344" s="78" t="s">
        <v>698</v>
      </c>
      <c r="C344" s="83" t="s">
        <v>697</v>
      </c>
      <c r="D344" s="101">
        <v>0</v>
      </c>
      <c r="E344" s="101">
        <v>0</v>
      </c>
      <c r="F344" s="106" t="str">
        <f t="shared" si="6"/>
        <v>-</v>
      </c>
    </row>
    <row r="345" spans="1:6" s="102" customFormat="1" ht="12.75" customHeight="1" x14ac:dyDescent="0.2">
      <c r="A345" s="104" t="s">
        <v>699</v>
      </c>
      <c r="B345" s="78" t="s">
        <v>700</v>
      </c>
      <c r="C345" s="83" t="s">
        <v>699</v>
      </c>
      <c r="D345" s="101">
        <v>0</v>
      </c>
      <c r="E345" s="101">
        <v>0</v>
      </c>
      <c r="F345" s="106" t="str">
        <f t="shared" si="6"/>
        <v>-</v>
      </c>
    </row>
    <row r="346" spans="1:6" s="102" customFormat="1" ht="12.75" customHeight="1" x14ac:dyDescent="0.2">
      <c r="A346" s="104" t="s">
        <v>701</v>
      </c>
      <c r="B346" s="78" t="s">
        <v>702</v>
      </c>
      <c r="C346" s="83" t="s">
        <v>701</v>
      </c>
      <c r="D346" s="114">
        <f>SUM(D347:D348)</f>
        <v>0</v>
      </c>
      <c r="E346" s="114">
        <f>SUM(E347:E348)</f>
        <v>0</v>
      </c>
      <c r="F346" s="106" t="str">
        <f t="shared" si="6"/>
        <v>-</v>
      </c>
    </row>
    <row r="347" spans="1:6" s="102" customFormat="1" ht="12.75" customHeight="1" x14ac:dyDescent="0.2">
      <c r="A347" s="104" t="s">
        <v>703</v>
      </c>
      <c r="B347" s="78" t="s">
        <v>704</v>
      </c>
      <c r="C347" s="83" t="s">
        <v>703</v>
      </c>
      <c r="D347" s="101">
        <v>0</v>
      </c>
      <c r="E347" s="101">
        <v>0</v>
      </c>
      <c r="F347" s="106" t="str">
        <f t="shared" si="6"/>
        <v>-</v>
      </c>
    </row>
    <row r="348" spans="1:6" s="102" customFormat="1" ht="12.75" customHeight="1" x14ac:dyDescent="0.2">
      <c r="A348" s="104" t="s">
        <v>705</v>
      </c>
      <c r="B348" s="78" t="s">
        <v>706</v>
      </c>
      <c r="C348" s="83" t="s">
        <v>705</v>
      </c>
      <c r="D348" s="101">
        <v>0</v>
      </c>
      <c r="E348" s="101">
        <v>0</v>
      </c>
      <c r="F348" s="106" t="str">
        <f t="shared" si="6"/>
        <v>-</v>
      </c>
    </row>
    <row r="349" spans="1:6" s="102" customFormat="1" ht="12.75" customHeight="1" x14ac:dyDescent="0.2">
      <c r="A349" s="104" t="s">
        <v>707</v>
      </c>
      <c r="B349" s="78" t="s">
        <v>708</v>
      </c>
      <c r="C349" s="83" t="s">
        <v>707</v>
      </c>
      <c r="D349" s="114">
        <f>SUM(D350:D353)</f>
        <v>0</v>
      </c>
      <c r="E349" s="114">
        <f>SUM(E350:E353)</f>
        <v>0</v>
      </c>
      <c r="F349" s="106" t="str">
        <f t="shared" si="6"/>
        <v>-</v>
      </c>
    </row>
    <row r="350" spans="1:6" s="102" customFormat="1" ht="12.75" customHeight="1" x14ac:dyDescent="0.2">
      <c r="A350" s="104" t="s">
        <v>709</v>
      </c>
      <c r="B350" s="78" t="s">
        <v>710</v>
      </c>
      <c r="C350" s="83" t="s">
        <v>709</v>
      </c>
      <c r="D350" s="101">
        <v>0</v>
      </c>
      <c r="E350" s="101">
        <v>0</v>
      </c>
      <c r="F350" s="106" t="str">
        <f t="shared" si="6"/>
        <v>-</v>
      </c>
    </row>
    <row r="351" spans="1:6" s="102" customFormat="1" ht="12.75" customHeight="1" x14ac:dyDescent="0.2">
      <c r="A351" s="104" t="s">
        <v>711</v>
      </c>
      <c r="B351" s="78" t="s">
        <v>712</v>
      </c>
      <c r="C351" s="83" t="s">
        <v>711</v>
      </c>
      <c r="D351" s="101">
        <v>0</v>
      </c>
      <c r="E351" s="101">
        <v>0</v>
      </c>
      <c r="F351" s="106" t="str">
        <f t="shared" si="6"/>
        <v>-</v>
      </c>
    </row>
    <row r="352" spans="1:6" s="102" customFormat="1" ht="12.75" customHeight="1" x14ac:dyDescent="0.2">
      <c r="A352" s="104" t="s">
        <v>713</v>
      </c>
      <c r="B352" s="78" t="s">
        <v>714</v>
      </c>
      <c r="C352" s="83" t="s">
        <v>713</v>
      </c>
      <c r="D352" s="101">
        <v>0</v>
      </c>
      <c r="E352" s="101">
        <v>0</v>
      </c>
      <c r="F352" s="106" t="str">
        <f t="shared" si="6"/>
        <v>-</v>
      </c>
    </row>
    <row r="353" spans="1:6" s="102" customFormat="1" ht="12.75" customHeight="1" x14ac:dyDescent="0.2">
      <c r="A353" s="104" t="s">
        <v>715</v>
      </c>
      <c r="B353" s="78" t="s">
        <v>716</v>
      </c>
      <c r="C353" s="83" t="s">
        <v>715</v>
      </c>
      <c r="D353" s="101">
        <v>0</v>
      </c>
      <c r="E353" s="101">
        <v>0</v>
      </c>
      <c r="F353" s="106" t="str">
        <f t="shared" si="6"/>
        <v>-</v>
      </c>
    </row>
    <row r="354" spans="1:6" s="102" customFormat="1" ht="24" customHeight="1" x14ac:dyDescent="0.2">
      <c r="A354" s="104" t="s">
        <v>717</v>
      </c>
      <c r="B354" s="78" t="s">
        <v>718</v>
      </c>
      <c r="C354" s="83" t="s">
        <v>717</v>
      </c>
      <c r="D354" s="114">
        <f>D355</f>
        <v>0</v>
      </c>
      <c r="E354" s="114">
        <f>E355</f>
        <v>0</v>
      </c>
      <c r="F354" s="106" t="str">
        <f t="shared" si="6"/>
        <v>-</v>
      </c>
    </row>
    <row r="355" spans="1:6" s="102" customFormat="1" ht="24" customHeight="1" x14ac:dyDescent="0.2">
      <c r="A355" s="104" t="s">
        <v>719</v>
      </c>
      <c r="B355" s="78" t="s">
        <v>720</v>
      </c>
      <c r="C355" s="83" t="s">
        <v>719</v>
      </c>
      <c r="D355" s="114">
        <f>SUM(D356:D357)</f>
        <v>0</v>
      </c>
      <c r="E355" s="114">
        <f>SUM(E356:E357)</f>
        <v>0</v>
      </c>
      <c r="F355" s="106" t="str">
        <f t="shared" si="6"/>
        <v>-</v>
      </c>
    </row>
    <row r="356" spans="1:6" s="102" customFormat="1" ht="12.75" customHeight="1" x14ac:dyDescent="0.2">
      <c r="A356" s="104" t="s">
        <v>721</v>
      </c>
      <c r="B356" s="78" t="s">
        <v>722</v>
      </c>
      <c r="C356" s="83" t="s">
        <v>721</v>
      </c>
      <c r="D356" s="101">
        <v>0</v>
      </c>
      <c r="E356" s="101">
        <v>0</v>
      </c>
      <c r="F356" s="106" t="str">
        <f t="shared" si="6"/>
        <v>-</v>
      </c>
    </row>
    <row r="357" spans="1:6" s="102" customFormat="1" ht="12.75" customHeight="1" x14ac:dyDescent="0.2">
      <c r="A357" s="104" t="s">
        <v>723</v>
      </c>
      <c r="B357" s="78" t="s">
        <v>724</v>
      </c>
      <c r="C357" s="83" t="s">
        <v>723</v>
      </c>
      <c r="D357" s="101">
        <v>0</v>
      </c>
      <c r="E357" s="101">
        <v>0</v>
      </c>
      <c r="F357" s="106" t="str">
        <f t="shared" si="6"/>
        <v>-</v>
      </c>
    </row>
    <row r="358" spans="1:6" s="102" customFormat="1" ht="12.75" customHeight="1" x14ac:dyDescent="0.2">
      <c r="A358" s="104" t="s">
        <v>725</v>
      </c>
      <c r="B358" s="78" t="s">
        <v>726</v>
      </c>
      <c r="C358" s="83" t="s">
        <v>725</v>
      </c>
      <c r="D358" s="114">
        <f>D359</f>
        <v>0</v>
      </c>
      <c r="E358" s="114">
        <f>E359</f>
        <v>0</v>
      </c>
      <c r="F358" s="106" t="str">
        <f t="shared" si="6"/>
        <v>-</v>
      </c>
    </row>
    <row r="359" spans="1:6" s="102" customFormat="1" ht="12.75" customHeight="1" x14ac:dyDescent="0.2">
      <c r="A359" s="104" t="s">
        <v>727</v>
      </c>
      <c r="B359" s="78" t="s">
        <v>728</v>
      </c>
      <c r="C359" s="83" t="s">
        <v>727</v>
      </c>
      <c r="D359" s="101">
        <v>0</v>
      </c>
      <c r="E359" s="101">
        <v>0</v>
      </c>
      <c r="F359" s="106" t="str">
        <f t="shared" si="6"/>
        <v>-</v>
      </c>
    </row>
    <row r="360" spans="1:6" s="102" customFormat="1" ht="12.75" customHeight="1" x14ac:dyDescent="0.2">
      <c r="A360" s="104" t="s">
        <v>729</v>
      </c>
      <c r="B360" s="78" t="s">
        <v>730</v>
      </c>
      <c r="C360" s="83" t="s">
        <v>729</v>
      </c>
      <c r="D360" s="114">
        <f>D361+D373+D406+D410+D412</f>
        <v>2500</v>
      </c>
      <c r="E360" s="114">
        <f>E361+E373+E406+E410+E412</f>
        <v>1169.9000000000001</v>
      </c>
      <c r="F360" s="106">
        <f t="shared" si="6"/>
        <v>46.796000000000006</v>
      </c>
    </row>
    <row r="361" spans="1:6" s="102" customFormat="1" ht="12.75" customHeight="1" x14ac:dyDescent="0.2">
      <c r="A361" s="104" t="s">
        <v>731</v>
      </c>
      <c r="B361" s="78" t="s">
        <v>732</v>
      </c>
      <c r="C361" s="83" t="s">
        <v>731</v>
      </c>
      <c r="D361" s="114">
        <f>D362+D366</f>
        <v>0</v>
      </c>
      <c r="E361" s="114">
        <f>E362+E366</f>
        <v>0</v>
      </c>
      <c r="F361" s="106" t="str">
        <f t="shared" si="6"/>
        <v>-</v>
      </c>
    </row>
    <row r="362" spans="1:6" s="102" customFormat="1" ht="12.75" customHeight="1" x14ac:dyDescent="0.2">
      <c r="A362" s="104" t="s">
        <v>733</v>
      </c>
      <c r="B362" s="78" t="s">
        <v>734</v>
      </c>
      <c r="C362" s="83" t="s">
        <v>733</v>
      </c>
      <c r="D362" s="114">
        <f>SUM(D363:D365)</f>
        <v>0</v>
      </c>
      <c r="E362" s="114">
        <f>SUM(E363:E365)</f>
        <v>0</v>
      </c>
      <c r="F362" s="106" t="str">
        <f t="shared" si="6"/>
        <v>-</v>
      </c>
    </row>
    <row r="363" spans="1:6" s="102" customFormat="1" ht="12.75" customHeight="1" x14ac:dyDescent="0.2">
      <c r="A363" s="104" t="s">
        <v>735</v>
      </c>
      <c r="B363" s="78" t="s">
        <v>632</v>
      </c>
      <c r="C363" s="83" t="s">
        <v>735</v>
      </c>
      <c r="D363" s="101">
        <v>0</v>
      </c>
      <c r="E363" s="101">
        <v>0</v>
      </c>
      <c r="F363" s="106" t="str">
        <f t="shared" si="6"/>
        <v>-</v>
      </c>
    </row>
    <row r="364" spans="1:6" s="102" customFormat="1" ht="12.75" customHeight="1" x14ac:dyDescent="0.2">
      <c r="A364" s="104" t="s">
        <v>736</v>
      </c>
      <c r="B364" s="78" t="s">
        <v>634</v>
      </c>
      <c r="C364" s="83" t="s">
        <v>736</v>
      </c>
      <c r="D364" s="101">
        <v>0</v>
      </c>
      <c r="E364" s="101">
        <v>0</v>
      </c>
      <c r="F364" s="106" t="str">
        <f t="shared" si="6"/>
        <v>-</v>
      </c>
    </row>
    <row r="365" spans="1:6" s="102" customFormat="1" ht="12.75" customHeight="1" x14ac:dyDescent="0.2">
      <c r="A365" s="104" t="s">
        <v>737</v>
      </c>
      <c r="B365" s="78" t="s">
        <v>738</v>
      </c>
      <c r="C365" s="83" t="s">
        <v>737</v>
      </c>
      <c r="D365" s="101">
        <v>0</v>
      </c>
      <c r="E365" s="101">
        <v>0</v>
      </c>
      <c r="F365" s="106" t="str">
        <f t="shared" si="6"/>
        <v>-</v>
      </c>
    </row>
    <row r="366" spans="1:6" s="102" customFormat="1" ht="12.75" customHeight="1" x14ac:dyDescent="0.2">
      <c r="A366" s="104" t="s">
        <v>739</v>
      </c>
      <c r="B366" s="78" t="s">
        <v>740</v>
      </c>
      <c r="C366" s="83" t="s">
        <v>739</v>
      </c>
      <c r="D366" s="114">
        <f>SUM(D367:D372)</f>
        <v>0</v>
      </c>
      <c r="E366" s="114">
        <f>SUM(E367:E372)</f>
        <v>0</v>
      </c>
      <c r="F366" s="106" t="str">
        <f t="shared" si="6"/>
        <v>-</v>
      </c>
    </row>
    <row r="367" spans="1:6" s="102" customFormat="1" ht="12.75" customHeight="1" x14ac:dyDescent="0.2">
      <c r="A367" s="104" t="s">
        <v>741</v>
      </c>
      <c r="B367" s="78" t="s">
        <v>640</v>
      </c>
      <c r="C367" s="83" t="s">
        <v>741</v>
      </c>
      <c r="D367" s="101">
        <v>0</v>
      </c>
      <c r="E367" s="101">
        <v>0</v>
      </c>
      <c r="F367" s="106" t="str">
        <f t="shared" si="6"/>
        <v>-</v>
      </c>
    </row>
    <row r="368" spans="1:6" s="102" customFormat="1" ht="12.75" customHeight="1" x14ac:dyDescent="0.2">
      <c r="A368" s="104" t="s">
        <v>742</v>
      </c>
      <c r="B368" s="78" t="s">
        <v>642</v>
      </c>
      <c r="C368" s="83" t="s">
        <v>742</v>
      </c>
      <c r="D368" s="101">
        <v>0</v>
      </c>
      <c r="E368" s="101">
        <v>0</v>
      </c>
      <c r="F368" s="106" t="str">
        <f t="shared" si="6"/>
        <v>-</v>
      </c>
    </row>
    <row r="369" spans="1:6" s="102" customFormat="1" ht="12.75" customHeight="1" x14ac:dyDescent="0.2">
      <c r="A369" s="104" t="s">
        <v>743</v>
      </c>
      <c r="B369" s="78" t="s">
        <v>644</v>
      </c>
      <c r="C369" s="83" t="s">
        <v>743</v>
      </c>
      <c r="D369" s="101">
        <v>0</v>
      </c>
      <c r="E369" s="101">
        <v>0</v>
      </c>
      <c r="F369" s="106" t="str">
        <f t="shared" si="6"/>
        <v>-</v>
      </c>
    </row>
    <row r="370" spans="1:6" s="102" customFormat="1" ht="12.75" customHeight="1" x14ac:dyDescent="0.2">
      <c r="A370" s="104" t="s">
        <v>744</v>
      </c>
      <c r="B370" s="78" t="s">
        <v>646</v>
      </c>
      <c r="C370" s="83" t="s">
        <v>744</v>
      </c>
      <c r="D370" s="101">
        <v>0</v>
      </c>
      <c r="E370" s="101">
        <v>0</v>
      </c>
      <c r="F370" s="106" t="str">
        <f t="shared" si="6"/>
        <v>-</v>
      </c>
    </row>
    <row r="371" spans="1:6" s="102" customFormat="1" ht="12.75" customHeight="1" x14ac:dyDescent="0.2">
      <c r="A371" s="104" t="s">
        <v>745</v>
      </c>
      <c r="B371" s="78" t="s">
        <v>648</v>
      </c>
      <c r="C371" s="83" t="s">
        <v>745</v>
      </c>
      <c r="D371" s="101">
        <v>0</v>
      </c>
      <c r="E371" s="101">
        <v>0</v>
      </c>
      <c r="F371" s="106" t="str">
        <f t="shared" si="6"/>
        <v>-</v>
      </c>
    </row>
    <row r="372" spans="1:6" s="102" customFormat="1" ht="12.75" customHeight="1" x14ac:dyDescent="0.2">
      <c r="A372" s="104" t="s">
        <v>746</v>
      </c>
      <c r="B372" s="78" t="s">
        <v>650</v>
      </c>
      <c r="C372" s="83" t="s">
        <v>746</v>
      </c>
      <c r="D372" s="101">
        <v>0</v>
      </c>
      <c r="E372" s="101">
        <v>0</v>
      </c>
      <c r="F372" s="106" t="str">
        <f t="shared" ref="F372:F403" si="7">IF(D372&lt;&gt;0,IF(E372/D372&gt;=100,"&gt;&gt;100",E372/D372*100),"-")</f>
        <v>-</v>
      </c>
    </row>
    <row r="373" spans="1:6" s="102" customFormat="1" ht="24" customHeight="1" x14ac:dyDescent="0.2">
      <c r="A373" s="104" t="s">
        <v>747</v>
      </c>
      <c r="B373" s="82" t="s">
        <v>748</v>
      </c>
      <c r="C373" s="83" t="s">
        <v>747</v>
      </c>
      <c r="D373" s="114">
        <f>D374+D379+D388+D393+D398+D401</f>
        <v>2500</v>
      </c>
      <c r="E373" s="114">
        <f>E374+E379+E388+E393+E398+E401</f>
        <v>1169.9000000000001</v>
      </c>
      <c r="F373" s="106">
        <f t="shared" si="7"/>
        <v>46.796000000000006</v>
      </c>
    </row>
    <row r="374" spans="1:6" s="102" customFormat="1" ht="12.75" customHeight="1" x14ac:dyDescent="0.2">
      <c r="A374" s="104" t="s">
        <v>749</v>
      </c>
      <c r="B374" s="78" t="s">
        <v>750</v>
      </c>
      <c r="C374" s="83" t="s">
        <v>749</v>
      </c>
      <c r="D374" s="114">
        <f>SUM(D375:D378)</f>
        <v>0</v>
      </c>
      <c r="E374" s="114">
        <f>SUM(E375:E378)</f>
        <v>0</v>
      </c>
      <c r="F374" s="106" t="str">
        <f t="shared" si="7"/>
        <v>-</v>
      </c>
    </row>
    <row r="375" spans="1:6" s="102" customFormat="1" ht="12.75" customHeight="1" x14ac:dyDescent="0.2">
      <c r="A375" s="104" t="s">
        <v>751</v>
      </c>
      <c r="B375" s="78" t="s">
        <v>656</v>
      </c>
      <c r="C375" s="83" t="s">
        <v>751</v>
      </c>
      <c r="D375" s="101">
        <v>0</v>
      </c>
      <c r="E375" s="101">
        <v>0</v>
      </c>
      <c r="F375" s="106" t="str">
        <f t="shared" si="7"/>
        <v>-</v>
      </c>
    </row>
    <row r="376" spans="1:6" s="102" customFormat="1" ht="12.75" customHeight="1" x14ac:dyDescent="0.2">
      <c r="A376" s="104" t="s">
        <v>752</v>
      </c>
      <c r="B376" s="78" t="s">
        <v>658</v>
      </c>
      <c r="C376" s="83" t="s">
        <v>752</v>
      </c>
      <c r="D376" s="101">
        <v>0</v>
      </c>
      <c r="E376" s="101">
        <v>0</v>
      </c>
      <c r="F376" s="106" t="str">
        <f t="shared" si="7"/>
        <v>-</v>
      </c>
    </row>
    <row r="377" spans="1:6" s="102" customFormat="1" ht="12.75" customHeight="1" x14ac:dyDescent="0.2">
      <c r="A377" s="104" t="s">
        <v>753</v>
      </c>
      <c r="B377" s="78" t="s">
        <v>660</v>
      </c>
      <c r="C377" s="83" t="s">
        <v>753</v>
      </c>
      <c r="D377" s="101">
        <v>0</v>
      </c>
      <c r="E377" s="101">
        <v>0</v>
      </c>
      <c r="F377" s="106" t="str">
        <f t="shared" si="7"/>
        <v>-</v>
      </c>
    </row>
    <row r="378" spans="1:6" s="102" customFormat="1" ht="12.75" customHeight="1" x14ac:dyDescent="0.2">
      <c r="A378" s="104" t="s">
        <v>754</v>
      </c>
      <c r="B378" s="78" t="s">
        <v>662</v>
      </c>
      <c r="C378" s="83" t="s">
        <v>754</v>
      </c>
      <c r="D378" s="101">
        <v>0</v>
      </c>
      <c r="E378" s="101">
        <v>0</v>
      </c>
      <c r="F378" s="106" t="str">
        <f t="shared" si="7"/>
        <v>-</v>
      </c>
    </row>
    <row r="379" spans="1:6" s="102" customFormat="1" ht="12.75" customHeight="1" x14ac:dyDescent="0.2">
      <c r="A379" s="104" t="s">
        <v>755</v>
      </c>
      <c r="B379" s="78" t="s">
        <v>756</v>
      </c>
      <c r="C379" s="83" t="s">
        <v>755</v>
      </c>
      <c r="D379" s="114">
        <f>SUM(D380:D387)</f>
        <v>2500</v>
      </c>
      <c r="E379" s="114">
        <f>SUM(E380:E387)</f>
        <v>1169.9000000000001</v>
      </c>
      <c r="F379" s="106">
        <f t="shared" si="7"/>
        <v>46.796000000000006</v>
      </c>
    </row>
    <row r="380" spans="1:6" s="102" customFormat="1" ht="12.75" customHeight="1" x14ac:dyDescent="0.2">
      <c r="A380" s="104" t="s">
        <v>757</v>
      </c>
      <c r="B380" s="78" t="s">
        <v>666</v>
      </c>
      <c r="C380" s="83" t="s">
        <v>757</v>
      </c>
      <c r="D380" s="101">
        <v>0</v>
      </c>
      <c r="E380" s="101">
        <v>1169.9000000000001</v>
      </c>
      <c r="F380" s="106" t="str">
        <f t="shared" si="7"/>
        <v>-</v>
      </c>
    </row>
    <row r="381" spans="1:6" s="102" customFormat="1" ht="12.75" customHeight="1" x14ac:dyDescent="0.2">
      <c r="A381" s="104" t="s">
        <v>758</v>
      </c>
      <c r="B381" s="78" t="s">
        <v>759</v>
      </c>
      <c r="C381" s="83" t="s">
        <v>758</v>
      </c>
      <c r="D381" s="101">
        <v>0</v>
      </c>
      <c r="E381" s="101">
        <v>0</v>
      </c>
      <c r="F381" s="106" t="str">
        <f t="shared" si="7"/>
        <v>-</v>
      </c>
    </row>
    <row r="382" spans="1:6" s="102" customFormat="1" ht="12.75" customHeight="1" x14ac:dyDescent="0.2">
      <c r="A382" s="104" t="s">
        <v>760</v>
      </c>
      <c r="B382" s="78" t="s">
        <v>670</v>
      </c>
      <c r="C382" s="83" t="s">
        <v>760</v>
      </c>
      <c r="D382" s="101">
        <v>0</v>
      </c>
      <c r="E382" s="101">
        <v>0</v>
      </c>
      <c r="F382" s="106" t="str">
        <f t="shared" si="7"/>
        <v>-</v>
      </c>
    </row>
    <row r="383" spans="1:6" s="102" customFormat="1" ht="12.75" customHeight="1" x14ac:dyDescent="0.2">
      <c r="A383" s="104" t="s">
        <v>761</v>
      </c>
      <c r="B383" s="78" t="s">
        <v>672</v>
      </c>
      <c r="C383" s="83" t="s">
        <v>761</v>
      </c>
      <c r="D383" s="101">
        <v>0</v>
      </c>
      <c r="E383" s="101">
        <v>0</v>
      </c>
      <c r="F383" s="106" t="str">
        <f t="shared" si="7"/>
        <v>-</v>
      </c>
    </row>
    <row r="384" spans="1:6" s="102" customFormat="1" ht="12.75" customHeight="1" x14ac:dyDescent="0.2">
      <c r="A384" s="33" t="s">
        <v>762</v>
      </c>
      <c r="B384" s="105" t="s">
        <v>674</v>
      </c>
      <c r="C384" s="115" t="s">
        <v>762</v>
      </c>
      <c r="D384" s="160">
        <v>0</v>
      </c>
      <c r="E384" s="160">
        <v>0</v>
      </c>
      <c r="F384" s="117" t="str">
        <f t="shared" si="7"/>
        <v>-</v>
      </c>
    </row>
    <row r="385" spans="1:6" s="102" customFormat="1" ht="12.75" customHeight="1" x14ac:dyDescent="0.2">
      <c r="A385" s="104" t="s">
        <v>763</v>
      </c>
      <c r="B385" s="78" t="s">
        <v>676</v>
      </c>
      <c r="C385" s="83" t="s">
        <v>763</v>
      </c>
      <c r="D385" s="101">
        <v>0</v>
      </c>
      <c r="E385" s="101">
        <v>0</v>
      </c>
      <c r="F385" s="106" t="str">
        <f t="shared" si="7"/>
        <v>-</v>
      </c>
    </row>
    <row r="386" spans="1:6" s="102" customFormat="1" ht="12.75" customHeight="1" x14ac:dyDescent="0.2">
      <c r="A386" s="104" t="s">
        <v>764</v>
      </c>
      <c r="B386" s="82" t="s">
        <v>678</v>
      </c>
      <c r="C386" s="83" t="s">
        <v>764</v>
      </c>
      <c r="D386" s="101">
        <v>2500</v>
      </c>
      <c r="E386" s="101">
        <v>0</v>
      </c>
      <c r="F386" s="106">
        <f t="shared" si="7"/>
        <v>0</v>
      </c>
    </row>
    <row r="387" spans="1:6" s="102" customFormat="1" ht="12.75" customHeight="1" x14ac:dyDescent="0.2">
      <c r="A387" s="104" t="s">
        <v>765</v>
      </c>
      <c r="B387" s="82" t="s">
        <v>680</v>
      </c>
      <c r="C387" s="83" t="s">
        <v>765</v>
      </c>
      <c r="D387" s="101">
        <v>0</v>
      </c>
      <c r="E387" s="101">
        <v>0</v>
      </c>
      <c r="F387" s="106" t="str">
        <f t="shared" si="7"/>
        <v>-</v>
      </c>
    </row>
    <row r="388" spans="1:6" s="102" customFormat="1" ht="12.75" customHeight="1" x14ac:dyDescent="0.2">
      <c r="A388" s="104" t="s">
        <v>766</v>
      </c>
      <c r="B388" s="78" t="s">
        <v>767</v>
      </c>
      <c r="C388" s="83" t="s">
        <v>766</v>
      </c>
      <c r="D388" s="114">
        <f>SUM(D389:D392)</f>
        <v>0</v>
      </c>
      <c r="E388" s="114">
        <f>SUM(E389:E392)</f>
        <v>0</v>
      </c>
      <c r="F388" s="106" t="str">
        <f t="shared" si="7"/>
        <v>-</v>
      </c>
    </row>
    <row r="389" spans="1:6" s="102" customFormat="1" ht="12.75" customHeight="1" x14ac:dyDescent="0.2">
      <c r="A389" s="104" t="s">
        <v>768</v>
      </c>
      <c r="B389" s="78" t="s">
        <v>684</v>
      </c>
      <c r="C389" s="83" t="s">
        <v>768</v>
      </c>
      <c r="D389" s="101">
        <v>0</v>
      </c>
      <c r="E389" s="101">
        <v>0</v>
      </c>
      <c r="F389" s="106" t="str">
        <f t="shared" si="7"/>
        <v>-</v>
      </c>
    </row>
    <row r="390" spans="1:6" s="102" customFormat="1" ht="12.75" customHeight="1" x14ac:dyDescent="0.2">
      <c r="A390" s="104" t="s">
        <v>769</v>
      </c>
      <c r="B390" s="78" t="s">
        <v>686</v>
      </c>
      <c r="C390" s="83" t="s">
        <v>769</v>
      </c>
      <c r="D390" s="101">
        <v>0</v>
      </c>
      <c r="E390" s="101">
        <v>0</v>
      </c>
      <c r="F390" s="106" t="str">
        <f t="shared" si="7"/>
        <v>-</v>
      </c>
    </row>
    <row r="391" spans="1:6" s="102" customFormat="1" ht="12.75" customHeight="1" x14ac:dyDescent="0.2">
      <c r="A391" s="104" t="s">
        <v>770</v>
      </c>
      <c r="B391" s="78" t="s">
        <v>688</v>
      </c>
      <c r="C391" s="83" t="s">
        <v>770</v>
      </c>
      <c r="D391" s="101">
        <v>0</v>
      </c>
      <c r="E391" s="101">
        <v>0</v>
      </c>
      <c r="F391" s="106" t="str">
        <f t="shared" si="7"/>
        <v>-</v>
      </c>
    </row>
    <row r="392" spans="1:6" s="102" customFormat="1" ht="12.75" customHeight="1" x14ac:dyDescent="0.2">
      <c r="A392" s="104" t="s">
        <v>771</v>
      </c>
      <c r="B392" s="82" t="s">
        <v>690</v>
      </c>
      <c r="C392" s="83" t="s">
        <v>771</v>
      </c>
      <c r="D392" s="101">
        <v>0</v>
      </c>
      <c r="E392" s="101">
        <v>0</v>
      </c>
      <c r="F392" s="106" t="str">
        <f t="shared" si="7"/>
        <v>-</v>
      </c>
    </row>
    <row r="393" spans="1:6" s="102" customFormat="1" ht="12.75" customHeight="1" x14ac:dyDescent="0.2">
      <c r="A393" s="104" t="s">
        <v>772</v>
      </c>
      <c r="B393" s="78" t="s">
        <v>773</v>
      </c>
      <c r="C393" s="83" t="s">
        <v>772</v>
      </c>
      <c r="D393" s="114">
        <f>SUM(D394:D397)</f>
        <v>0</v>
      </c>
      <c r="E393" s="114">
        <f>SUM(E394:E397)</f>
        <v>0</v>
      </c>
      <c r="F393" s="106" t="str">
        <f t="shared" si="7"/>
        <v>-</v>
      </c>
    </row>
    <row r="394" spans="1:6" s="102" customFormat="1" ht="12.75" customHeight="1" x14ac:dyDescent="0.2">
      <c r="A394" s="104" t="s">
        <v>774</v>
      </c>
      <c r="B394" s="78" t="s">
        <v>775</v>
      </c>
      <c r="C394" s="83" t="s">
        <v>774</v>
      </c>
      <c r="D394" s="101">
        <v>0</v>
      </c>
      <c r="E394" s="101">
        <v>0</v>
      </c>
      <c r="F394" s="106" t="str">
        <f t="shared" si="7"/>
        <v>-</v>
      </c>
    </row>
    <row r="395" spans="1:6" s="102" customFormat="1" ht="12.75" customHeight="1" x14ac:dyDescent="0.2">
      <c r="A395" s="104" t="s">
        <v>776</v>
      </c>
      <c r="B395" s="78" t="s">
        <v>696</v>
      </c>
      <c r="C395" s="83" t="s">
        <v>776</v>
      </c>
      <c r="D395" s="101">
        <v>0</v>
      </c>
      <c r="E395" s="101">
        <v>0</v>
      </c>
      <c r="F395" s="106" t="str">
        <f t="shared" si="7"/>
        <v>-</v>
      </c>
    </row>
    <row r="396" spans="1:6" s="102" customFormat="1" ht="12.75" customHeight="1" x14ac:dyDescent="0.2">
      <c r="A396" s="104" t="s">
        <v>777</v>
      </c>
      <c r="B396" s="78" t="s">
        <v>698</v>
      </c>
      <c r="C396" s="83" t="s">
        <v>777</v>
      </c>
      <c r="D396" s="101">
        <v>0</v>
      </c>
      <c r="E396" s="101">
        <v>0</v>
      </c>
      <c r="F396" s="106" t="str">
        <f t="shared" si="7"/>
        <v>-</v>
      </c>
    </row>
    <row r="397" spans="1:6" s="102" customFormat="1" ht="12.75" customHeight="1" x14ac:dyDescent="0.2">
      <c r="A397" s="104" t="s">
        <v>778</v>
      </c>
      <c r="B397" s="78" t="s">
        <v>700</v>
      </c>
      <c r="C397" s="83" t="s">
        <v>778</v>
      </c>
      <c r="D397" s="101">
        <v>0</v>
      </c>
      <c r="E397" s="101">
        <v>0</v>
      </c>
      <c r="F397" s="106" t="str">
        <f t="shared" si="7"/>
        <v>-</v>
      </c>
    </row>
    <row r="398" spans="1:6" s="102" customFormat="1" ht="12.75" customHeight="1" x14ac:dyDescent="0.2">
      <c r="A398" s="104" t="s">
        <v>779</v>
      </c>
      <c r="B398" s="78" t="s">
        <v>780</v>
      </c>
      <c r="C398" s="83" t="s">
        <v>779</v>
      </c>
      <c r="D398" s="114">
        <f>SUM(D399:D400)</f>
        <v>0</v>
      </c>
      <c r="E398" s="114">
        <f>SUM(E399:E400)</f>
        <v>0</v>
      </c>
      <c r="F398" s="106" t="str">
        <f t="shared" si="7"/>
        <v>-</v>
      </c>
    </row>
    <row r="399" spans="1:6" s="102" customFormat="1" ht="12.75" customHeight="1" x14ac:dyDescent="0.2">
      <c r="A399" s="104" t="s">
        <v>781</v>
      </c>
      <c r="B399" s="78" t="s">
        <v>782</v>
      </c>
      <c r="C399" s="83" t="s">
        <v>781</v>
      </c>
      <c r="D399" s="101">
        <v>0</v>
      </c>
      <c r="E399" s="101">
        <v>0</v>
      </c>
      <c r="F399" s="106" t="str">
        <f t="shared" si="7"/>
        <v>-</v>
      </c>
    </row>
    <row r="400" spans="1:6" s="102" customFormat="1" ht="12.75" customHeight="1" x14ac:dyDescent="0.2">
      <c r="A400" s="104" t="s">
        <v>783</v>
      </c>
      <c r="B400" s="78" t="s">
        <v>706</v>
      </c>
      <c r="C400" s="83" t="s">
        <v>783</v>
      </c>
      <c r="D400" s="101">
        <v>0</v>
      </c>
      <c r="E400" s="101">
        <v>0</v>
      </c>
      <c r="F400" s="106" t="str">
        <f t="shared" si="7"/>
        <v>-</v>
      </c>
    </row>
    <row r="401" spans="1:6" s="102" customFormat="1" ht="12.75" customHeight="1" x14ac:dyDescent="0.2">
      <c r="A401" s="104" t="s">
        <v>784</v>
      </c>
      <c r="B401" s="78" t="s">
        <v>785</v>
      </c>
      <c r="C401" s="83" t="s">
        <v>784</v>
      </c>
      <c r="D401" s="114">
        <f>SUM(D402:D405)</f>
        <v>0</v>
      </c>
      <c r="E401" s="114">
        <f>SUM(E402:E405)</f>
        <v>0</v>
      </c>
      <c r="F401" s="106" t="str">
        <f t="shared" si="7"/>
        <v>-</v>
      </c>
    </row>
    <row r="402" spans="1:6" s="102" customFormat="1" ht="12.75" customHeight="1" x14ac:dyDescent="0.2">
      <c r="A402" s="104" t="s">
        <v>786</v>
      </c>
      <c r="B402" s="78" t="s">
        <v>710</v>
      </c>
      <c r="C402" s="83" t="s">
        <v>786</v>
      </c>
      <c r="D402" s="101">
        <v>0</v>
      </c>
      <c r="E402" s="101">
        <v>0</v>
      </c>
      <c r="F402" s="106" t="str">
        <f t="shared" si="7"/>
        <v>-</v>
      </c>
    </row>
    <row r="403" spans="1:6" s="102" customFormat="1" ht="12.75" customHeight="1" x14ac:dyDescent="0.2">
      <c r="A403" s="104" t="s">
        <v>787</v>
      </c>
      <c r="B403" s="78" t="s">
        <v>712</v>
      </c>
      <c r="C403" s="83" t="s">
        <v>787</v>
      </c>
      <c r="D403" s="101">
        <v>0</v>
      </c>
      <c r="E403" s="101">
        <v>0</v>
      </c>
      <c r="F403" s="106" t="str">
        <f t="shared" si="7"/>
        <v>-</v>
      </c>
    </row>
    <row r="404" spans="1:6" s="102" customFormat="1" ht="12.75" customHeight="1" x14ac:dyDescent="0.2">
      <c r="A404" s="104" t="s">
        <v>788</v>
      </c>
      <c r="B404" s="78" t="s">
        <v>714</v>
      </c>
      <c r="C404" s="83" t="s">
        <v>788</v>
      </c>
      <c r="D404" s="101">
        <v>0</v>
      </c>
      <c r="E404" s="101">
        <v>0</v>
      </c>
      <c r="F404" s="106" t="str">
        <f t="shared" ref="F404:F428" si="8">IF(D404&lt;&gt;0,IF(E404/D404&gt;=100,"&gt;&gt;100",E404/D404*100),"-")</f>
        <v>-</v>
      </c>
    </row>
    <row r="405" spans="1:6" s="102" customFormat="1" ht="12.75" customHeight="1" x14ac:dyDescent="0.2">
      <c r="A405" s="104" t="s">
        <v>789</v>
      </c>
      <c r="B405" s="78" t="s">
        <v>716</v>
      </c>
      <c r="C405" s="83" t="s">
        <v>789</v>
      </c>
      <c r="D405" s="101">
        <v>0</v>
      </c>
      <c r="E405" s="101">
        <v>0</v>
      </c>
      <c r="F405" s="106" t="str">
        <f t="shared" si="8"/>
        <v>-</v>
      </c>
    </row>
    <row r="406" spans="1:6" s="102" customFormat="1" ht="24" customHeight="1" x14ac:dyDescent="0.2">
      <c r="A406" s="104" t="s">
        <v>790</v>
      </c>
      <c r="B406" s="78" t="s">
        <v>791</v>
      </c>
      <c r="C406" s="83" t="s">
        <v>790</v>
      </c>
      <c r="D406" s="114">
        <f>D407</f>
        <v>0</v>
      </c>
      <c r="E406" s="114">
        <f>E407</f>
        <v>0</v>
      </c>
      <c r="F406" s="106" t="str">
        <f t="shared" si="8"/>
        <v>-</v>
      </c>
    </row>
    <row r="407" spans="1:6" s="102" customFormat="1" ht="12.75" customHeight="1" x14ac:dyDescent="0.2">
      <c r="A407" s="104" t="s">
        <v>792</v>
      </c>
      <c r="B407" s="78" t="s">
        <v>793</v>
      </c>
      <c r="C407" s="83" t="s">
        <v>792</v>
      </c>
      <c r="D407" s="114">
        <f>SUM(D408:D409)</f>
        <v>0</v>
      </c>
      <c r="E407" s="114">
        <f>SUM(E408:E409)</f>
        <v>0</v>
      </c>
      <c r="F407" s="106" t="str">
        <f t="shared" si="8"/>
        <v>-</v>
      </c>
    </row>
    <row r="408" spans="1:6" s="102" customFormat="1" ht="12.75" customHeight="1" x14ac:dyDescent="0.2">
      <c r="A408" s="104" t="s">
        <v>794</v>
      </c>
      <c r="B408" s="78" t="s">
        <v>722</v>
      </c>
      <c r="C408" s="83" t="s">
        <v>794</v>
      </c>
      <c r="D408" s="101">
        <v>0</v>
      </c>
      <c r="E408" s="101">
        <v>0</v>
      </c>
      <c r="F408" s="106" t="str">
        <f t="shared" si="8"/>
        <v>-</v>
      </c>
    </row>
    <row r="409" spans="1:6" s="102" customFormat="1" ht="12.75" customHeight="1" x14ac:dyDescent="0.2">
      <c r="A409" s="104" t="s">
        <v>795</v>
      </c>
      <c r="B409" s="78" t="s">
        <v>724</v>
      </c>
      <c r="C409" s="83" t="s">
        <v>795</v>
      </c>
      <c r="D409" s="101">
        <v>0</v>
      </c>
      <c r="E409" s="101">
        <v>0</v>
      </c>
      <c r="F409" s="106" t="str">
        <f t="shared" si="8"/>
        <v>-</v>
      </c>
    </row>
    <row r="410" spans="1:6" s="102" customFormat="1" ht="12.75" customHeight="1" x14ac:dyDescent="0.2">
      <c r="A410" s="104" t="s">
        <v>796</v>
      </c>
      <c r="B410" s="78" t="s">
        <v>797</v>
      </c>
      <c r="C410" s="83" t="s">
        <v>796</v>
      </c>
      <c r="D410" s="114">
        <f>D411</f>
        <v>0</v>
      </c>
      <c r="E410" s="114">
        <f>E411</f>
        <v>0</v>
      </c>
      <c r="F410" s="106" t="str">
        <f t="shared" si="8"/>
        <v>-</v>
      </c>
    </row>
    <row r="411" spans="1:6" s="102" customFormat="1" ht="12.75" customHeight="1" x14ac:dyDescent="0.2">
      <c r="A411" s="104" t="s">
        <v>798</v>
      </c>
      <c r="B411" s="78" t="s">
        <v>799</v>
      </c>
      <c r="C411" s="83" t="s">
        <v>798</v>
      </c>
      <c r="D411" s="101">
        <v>0</v>
      </c>
      <c r="E411" s="101">
        <v>0</v>
      </c>
      <c r="F411" s="106" t="str">
        <f t="shared" si="8"/>
        <v>-</v>
      </c>
    </row>
    <row r="412" spans="1:6" s="102" customFormat="1" ht="12.75" customHeight="1" x14ac:dyDescent="0.2">
      <c r="A412" s="104" t="s">
        <v>800</v>
      </c>
      <c r="B412" s="78" t="s">
        <v>801</v>
      </c>
      <c r="C412" s="83" t="s">
        <v>800</v>
      </c>
      <c r="D412" s="114">
        <f>SUM(D413:D416)</f>
        <v>0</v>
      </c>
      <c r="E412" s="114">
        <f>SUM(E413:E416)</f>
        <v>0</v>
      </c>
      <c r="F412" s="106" t="str">
        <f t="shared" si="8"/>
        <v>-</v>
      </c>
    </row>
    <row r="413" spans="1:6" s="102" customFormat="1" ht="12.75" customHeight="1" x14ac:dyDescent="0.2">
      <c r="A413" s="104" t="s">
        <v>802</v>
      </c>
      <c r="B413" s="78" t="s">
        <v>803</v>
      </c>
      <c r="C413" s="83" t="s">
        <v>802</v>
      </c>
      <c r="D413" s="101">
        <v>0</v>
      </c>
      <c r="E413" s="101">
        <v>0</v>
      </c>
      <c r="F413" s="106" t="str">
        <f t="shared" si="8"/>
        <v>-</v>
      </c>
    </row>
    <row r="414" spans="1:6" s="102" customFormat="1" ht="12.75" customHeight="1" x14ac:dyDescent="0.2">
      <c r="A414" s="104" t="s">
        <v>804</v>
      </c>
      <c r="B414" s="78" t="s">
        <v>805</v>
      </c>
      <c r="C414" s="83" t="s">
        <v>804</v>
      </c>
      <c r="D414" s="101">
        <v>0</v>
      </c>
      <c r="E414" s="101">
        <v>0</v>
      </c>
      <c r="F414" s="106" t="str">
        <f t="shared" si="8"/>
        <v>-</v>
      </c>
    </row>
    <row r="415" spans="1:6" s="102" customFormat="1" ht="12.75" customHeight="1" x14ac:dyDescent="0.2">
      <c r="A415" s="104" t="s">
        <v>806</v>
      </c>
      <c r="B415" s="78" t="s">
        <v>807</v>
      </c>
      <c r="C415" s="83" t="s">
        <v>806</v>
      </c>
      <c r="D415" s="101">
        <v>0</v>
      </c>
      <c r="E415" s="101">
        <v>0</v>
      </c>
      <c r="F415" s="106" t="str">
        <f t="shared" si="8"/>
        <v>-</v>
      </c>
    </row>
    <row r="416" spans="1:6" s="102" customFormat="1" ht="12.75" customHeight="1" x14ac:dyDescent="0.2">
      <c r="A416" s="104" t="s">
        <v>808</v>
      </c>
      <c r="B416" s="78" t="s">
        <v>809</v>
      </c>
      <c r="C416" s="83" t="s">
        <v>808</v>
      </c>
      <c r="D416" s="101">
        <v>0</v>
      </c>
      <c r="E416" s="101">
        <v>0</v>
      </c>
      <c r="F416" s="106" t="str">
        <f t="shared" si="8"/>
        <v>-</v>
      </c>
    </row>
    <row r="417" spans="1:6" s="102" customFormat="1" ht="12.75" customHeight="1" x14ac:dyDescent="0.2">
      <c r="A417" s="104"/>
      <c r="B417" s="78" t="s">
        <v>810</v>
      </c>
      <c r="C417" s="83" t="s">
        <v>811</v>
      </c>
      <c r="D417" s="114">
        <f>IF(D308&gt;=D360,D308-D360,0)</f>
        <v>0</v>
      </c>
      <c r="E417" s="114">
        <f>IF(E308&gt;=E360,E308-E360,0)</f>
        <v>0</v>
      </c>
      <c r="F417" s="106" t="str">
        <f t="shared" si="8"/>
        <v>-</v>
      </c>
    </row>
    <row r="418" spans="1:6" s="102" customFormat="1" ht="12.75" customHeight="1" x14ac:dyDescent="0.2">
      <c r="A418" s="104"/>
      <c r="B418" s="78" t="s">
        <v>812</v>
      </c>
      <c r="C418" s="83" t="s">
        <v>813</v>
      </c>
      <c r="D418" s="114">
        <f>IF(D360&gt;=D308,D360-D308,0)</f>
        <v>2500</v>
      </c>
      <c r="E418" s="114">
        <f>IF(E360&gt;=E308,E360-E308,0)</f>
        <v>1169.9000000000001</v>
      </c>
      <c r="F418" s="106">
        <f t="shared" si="8"/>
        <v>46.796000000000006</v>
      </c>
    </row>
    <row r="419" spans="1:6" s="102" customFormat="1" ht="12.75" customHeight="1" x14ac:dyDescent="0.2">
      <c r="A419" s="104" t="s">
        <v>814</v>
      </c>
      <c r="B419" s="78" t="s">
        <v>815</v>
      </c>
      <c r="C419" s="83" t="s">
        <v>814</v>
      </c>
      <c r="D419" s="101">
        <v>0</v>
      </c>
      <c r="E419" s="101">
        <v>0</v>
      </c>
      <c r="F419" s="106" t="str">
        <f t="shared" si="8"/>
        <v>-</v>
      </c>
    </row>
    <row r="420" spans="1:6" s="102" customFormat="1" ht="12.75" customHeight="1" x14ac:dyDescent="0.2">
      <c r="A420" s="104" t="s">
        <v>816</v>
      </c>
      <c r="B420" s="78" t="s">
        <v>817</v>
      </c>
      <c r="C420" s="83" t="s">
        <v>816</v>
      </c>
      <c r="D420" s="101">
        <v>0</v>
      </c>
      <c r="E420" s="101">
        <v>0</v>
      </c>
      <c r="F420" s="106" t="str">
        <f t="shared" si="8"/>
        <v>-</v>
      </c>
    </row>
    <row r="421" spans="1:6" s="102" customFormat="1" ht="12.75" customHeight="1" x14ac:dyDescent="0.2">
      <c r="A421" s="104" t="s">
        <v>818</v>
      </c>
      <c r="B421" s="78" t="s">
        <v>819</v>
      </c>
      <c r="C421" s="83" t="s">
        <v>818</v>
      </c>
      <c r="D421" s="101">
        <v>0</v>
      </c>
      <c r="E421" s="101">
        <v>0</v>
      </c>
      <c r="F421" s="106" t="str">
        <f t="shared" si="8"/>
        <v>-</v>
      </c>
    </row>
    <row r="422" spans="1:6" s="102" customFormat="1" ht="12.75" customHeight="1" x14ac:dyDescent="0.2">
      <c r="A422" s="104"/>
      <c r="B422" s="78" t="s">
        <v>820</v>
      </c>
      <c r="C422" s="83" t="s">
        <v>821</v>
      </c>
      <c r="D422" s="114">
        <f>D6+D308</f>
        <v>523180.54000000004</v>
      </c>
      <c r="E422" s="114">
        <f>E6+E308</f>
        <v>626351.98</v>
      </c>
      <c r="F422" s="106">
        <f t="shared" si="8"/>
        <v>119.72004539771299</v>
      </c>
    </row>
    <row r="423" spans="1:6" s="102" customFormat="1" ht="12.75" customHeight="1" x14ac:dyDescent="0.2">
      <c r="A423" s="104"/>
      <c r="B423" s="78" t="s">
        <v>822</v>
      </c>
      <c r="C423" s="83" t="s">
        <v>823</v>
      </c>
      <c r="D423" s="114">
        <f>D299+D360</f>
        <v>548666.7300000001</v>
      </c>
      <c r="E423" s="114">
        <f>E299+E360</f>
        <v>697917.90999999992</v>
      </c>
      <c r="F423" s="106">
        <f t="shared" si="8"/>
        <v>127.20252055377948</v>
      </c>
    </row>
    <row r="424" spans="1:6" s="102" customFormat="1" ht="12.75" customHeight="1" x14ac:dyDescent="0.2">
      <c r="A424" s="104"/>
      <c r="B424" s="78" t="s">
        <v>824</v>
      </c>
      <c r="C424" s="83" t="s">
        <v>825</v>
      </c>
      <c r="D424" s="114">
        <f>IF(D422&gt;=D423,D422-D423,0)</f>
        <v>0</v>
      </c>
      <c r="E424" s="114">
        <f>IF(E422&gt;=E423,E422-E423,0)</f>
        <v>0</v>
      </c>
      <c r="F424" s="106" t="str">
        <f t="shared" si="8"/>
        <v>-</v>
      </c>
    </row>
    <row r="425" spans="1:6" s="102" customFormat="1" ht="12.75" customHeight="1" x14ac:dyDescent="0.2">
      <c r="A425" s="104"/>
      <c r="B425" s="78" t="s">
        <v>826</v>
      </c>
      <c r="C425" s="83" t="s">
        <v>827</v>
      </c>
      <c r="D425" s="114">
        <f>IF(D423&gt;=D422,D423-D422,0)</f>
        <v>25486.190000000061</v>
      </c>
      <c r="E425" s="114">
        <f>IF(E423&gt;=E422,E423-E422,0)</f>
        <v>71565.929999999935</v>
      </c>
      <c r="F425" s="106">
        <f t="shared" si="8"/>
        <v>280.80277985842434</v>
      </c>
    </row>
    <row r="426" spans="1:6" s="102" customFormat="1" ht="12.75" customHeight="1" x14ac:dyDescent="0.2">
      <c r="A426" s="123" t="s">
        <v>828</v>
      </c>
      <c r="B426" s="82" t="s">
        <v>829</v>
      </c>
      <c r="C426" s="85" t="s">
        <v>830</v>
      </c>
      <c r="D426" s="114">
        <f>IF(D302-D303+D419-D420&gt;=0,D302-D303+D419-D420,0)</f>
        <v>6394.01</v>
      </c>
      <c r="E426" s="114">
        <f>IF(E302-E303+E419-E420&gt;=0,E302-E303+E419-E420,0)</f>
        <v>52621.34</v>
      </c>
      <c r="F426" s="106">
        <f t="shared" si="8"/>
        <v>822.97869412152932</v>
      </c>
    </row>
    <row r="427" spans="1:6" s="102" customFormat="1" ht="12.75" customHeight="1" x14ac:dyDescent="0.2">
      <c r="A427" s="123" t="s">
        <v>828</v>
      </c>
      <c r="B427" s="78" t="s">
        <v>831</v>
      </c>
      <c r="C427" s="85" t="s">
        <v>832</v>
      </c>
      <c r="D427" s="114">
        <f>IF(D303-D302+D420-D419&gt;=0,D303-D302+D420-D419,0)</f>
        <v>0</v>
      </c>
      <c r="E427" s="114">
        <f>IF(E303-E302+E420-E419&gt;=0,E303-E302+E420-E419,0)</f>
        <v>0</v>
      </c>
      <c r="F427" s="106" t="str">
        <f t="shared" si="8"/>
        <v>-</v>
      </c>
    </row>
    <row r="428" spans="1:6" s="102" customFormat="1" ht="24" customHeight="1" x14ac:dyDescent="0.2">
      <c r="A428" s="120" t="s">
        <v>833</v>
      </c>
      <c r="B428" s="81" t="s">
        <v>834</v>
      </c>
      <c r="C428" s="84" t="s">
        <v>835</v>
      </c>
      <c r="D428" s="124">
        <f>D304+D421</f>
        <v>15736.98</v>
      </c>
      <c r="E428" s="124">
        <f>E304+E421</f>
        <v>19682.990000000002</v>
      </c>
      <c r="F428" s="121">
        <f t="shared" si="8"/>
        <v>125.07476021447572</v>
      </c>
    </row>
    <row r="429" spans="1:6" s="31" customFormat="1" ht="20.100000000000001" customHeight="1" x14ac:dyDescent="0.2">
      <c r="A429" s="195" t="s">
        <v>836</v>
      </c>
      <c r="B429" s="196"/>
      <c r="C429" s="3"/>
      <c r="D429" s="122"/>
      <c r="E429" s="122"/>
      <c r="F429" s="113"/>
    </row>
    <row r="430" spans="1:6" s="102" customFormat="1" ht="12.75" customHeight="1" x14ac:dyDescent="0.2">
      <c r="A430" s="104" t="s">
        <v>837</v>
      </c>
      <c r="B430" s="78" t="s">
        <v>838</v>
      </c>
      <c r="C430" s="83" t="s">
        <v>837</v>
      </c>
      <c r="D430" s="114">
        <f>D431+D466+D479+D491+D522</f>
        <v>0</v>
      </c>
      <c r="E430" s="114">
        <f>E431+E466+E479+E491+E522</f>
        <v>0</v>
      </c>
      <c r="F430" s="106" t="str">
        <f t="shared" ref="F430:F493" si="9">IF(D430&lt;&gt;0,IF(E430/D430&gt;=100,"&gt;&gt;100",E430/D430*100),"-")</f>
        <v>-</v>
      </c>
    </row>
    <row r="431" spans="1:6" s="102" customFormat="1" ht="24" customHeight="1" x14ac:dyDescent="0.2">
      <c r="A431" s="104" t="s">
        <v>839</v>
      </c>
      <c r="B431" s="118" t="s">
        <v>840</v>
      </c>
      <c r="C431" s="83" t="s">
        <v>839</v>
      </c>
      <c r="D431" s="114">
        <f>D432+D437+D440+D444+D445+D452+D457+D465</f>
        <v>0</v>
      </c>
      <c r="E431" s="114">
        <f>E432+E437+E440+E444+E445+E452+E457+E465</f>
        <v>0</v>
      </c>
      <c r="F431" s="106" t="str">
        <f t="shared" si="9"/>
        <v>-</v>
      </c>
    </row>
    <row r="432" spans="1:6" s="102" customFormat="1" ht="24" customHeight="1" x14ac:dyDescent="0.2">
      <c r="A432" s="104" t="s">
        <v>841</v>
      </c>
      <c r="B432" s="78" t="s">
        <v>842</v>
      </c>
      <c r="C432" s="83" t="s">
        <v>841</v>
      </c>
      <c r="D432" s="114">
        <f>SUM(D433:D436)</f>
        <v>0</v>
      </c>
      <c r="E432" s="114">
        <f>SUM(E433:E436)</f>
        <v>0</v>
      </c>
      <c r="F432" s="106" t="str">
        <f t="shared" si="9"/>
        <v>-</v>
      </c>
    </row>
    <row r="433" spans="1:6" s="102" customFormat="1" ht="12.75" customHeight="1" x14ac:dyDescent="0.2">
      <c r="A433" s="104" t="s">
        <v>843</v>
      </c>
      <c r="B433" s="78" t="s">
        <v>844</v>
      </c>
      <c r="C433" s="83" t="s">
        <v>843</v>
      </c>
      <c r="D433" s="101">
        <v>0</v>
      </c>
      <c r="E433" s="101">
        <v>0</v>
      </c>
      <c r="F433" s="106" t="str">
        <f t="shared" si="9"/>
        <v>-</v>
      </c>
    </row>
    <row r="434" spans="1:6" s="102" customFormat="1" ht="12.75" customHeight="1" x14ac:dyDescent="0.2">
      <c r="A434" s="104" t="s">
        <v>845</v>
      </c>
      <c r="B434" s="78" t="s">
        <v>846</v>
      </c>
      <c r="C434" s="83" t="s">
        <v>845</v>
      </c>
      <c r="D434" s="101">
        <v>0</v>
      </c>
      <c r="E434" s="101">
        <v>0</v>
      </c>
      <c r="F434" s="106" t="str">
        <f t="shared" si="9"/>
        <v>-</v>
      </c>
    </row>
    <row r="435" spans="1:6" s="102" customFormat="1" ht="12.75" customHeight="1" x14ac:dyDescent="0.2">
      <c r="A435" s="104" t="s">
        <v>847</v>
      </c>
      <c r="B435" s="78" t="s">
        <v>848</v>
      </c>
      <c r="C435" s="83" t="s">
        <v>847</v>
      </c>
      <c r="D435" s="101">
        <v>0</v>
      </c>
      <c r="E435" s="101">
        <v>0</v>
      </c>
      <c r="F435" s="106" t="str">
        <f t="shared" si="9"/>
        <v>-</v>
      </c>
    </row>
    <row r="436" spans="1:6" s="102" customFormat="1" ht="12.75" customHeight="1" x14ac:dyDescent="0.2">
      <c r="A436" s="104" t="s">
        <v>849</v>
      </c>
      <c r="B436" s="78" t="s">
        <v>850</v>
      </c>
      <c r="C436" s="83" t="s">
        <v>849</v>
      </c>
      <c r="D436" s="101">
        <v>0</v>
      </c>
      <c r="E436" s="101">
        <v>0</v>
      </c>
      <c r="F436" s="106" t="str">
        <f t="shared" si="9"/>
        <v>-</v>
      </c>
    </row>
    <row r="437" spans="1:6" s="102" customFormat="1" ht="24" customHeight="1" x14ac:dyDescent="0.2">
      <c r="A437" s="104" t="s">
        <v>851</v>
      </c>
      <c r="B437" s="78" t="s">
        <v>852</v>
      </c>
      <c r="C437" s="83" t="s">
        <v>851</v>
      </c>
      <c r="D437" s="114">
        <f>SUM(D438:D439)</f>
        <v>0</v>
      </c>
      <c r="E437" s="114">
        <f>SUM(E438:E439)</f>
        <v>0</v>
      </c>
      <c r="F437" s="106" t="str">
        <f t="shared" si="9"/>
        <v>-</v>
      </c>
    </row>
    <row r="438" spans="1:6" s="102" customFormat="1" ht="24" customHeight="1" x14ac:dyDescent="0.2">
      <c r="A438" s="104" t="s">
        <v>853</v>
      </c>
      <c r="B438" s="82" t="s">
        <v>854</v>
      </c>
      <c r="C438" s="83" t="s">
        <v>853</v>
      </c>
      <c r="D438" s="101">
        <v>0</v>
      </c>
      <c r="E438" s="101">
        <v>0</v>
      </c>
      <c r="F438" s="106" t="str">
        <f t="shared" si="9"/>
        <v>-</v>
      </c>
    </row>
    <row r="439" spans="1:6" s="102" customFormat="1" ht="24" customHeight="1" x14ac:dyDescent="0.2">
      <c r="A439" s="104" t="s">
        <v>855</v>
      </c>
      <c r="B439" s="82" t="s">
        <v>856</v>
      </c>
      <c r="C439" s="83" t="s">
        <v>855</v>
      </c>
      <c r="D439" s="101">
        <v>0</v>
      </c>
      <c r="E439" s="101">
        <v>0</v>
      </c>
      <c r="F439" s="106" t="str">
        <f t="shared" si="9"/>
        <v>-</v>
      </c>
    </row>
    <row r="440" spans="1:6" s="102" customFormat="1" ht="24" customHeight="1" x14ac:dyDescent="0.2">
      <c r="A440" s="104" t="s">
        <v>857</v>
      </c>
      <c r="B440" s="78" t="s">
        <v>858</v>
      </c>
      <c r="C440" s="83" t="s">
        <v>857</v>
      </c>
      <c r="D440" s="114">
        <f>SUM(D441:D443)</f>
        <v>0</v>
      </c>
      <c r="E440" s="114">
        <f>SUM(E441:E443)</f>
        <v>0</v>
      </c>
      <c r="F440" s="106" t="str">
        <f t="shared" si="9"/>
        <v>-</v>
      </c>
    </row>
    <row r="441" spans="1:6" s="102" customFormat="1" ht="12.75" customHeight="1" x14ac:dyDescent="0.2">
      <c r="A441" s="104" t="s">
        <v>859</v>
      </c>
      <c r="B441" s="78" t="s">
        <v>860</v>
      </c>
      <c r="C441" s="83" t="s">
        <v>859</v>
      </c>
      <c r="D441" s="101">
        <v>0</v>
      </c>
      <c r="E441" s="101">
        <v>0</v>
      </c>
      <c r="F441" s="106" t="str">
        <f t="shared" si="9"/>
        <v>-</v>
      </c>
    </row>
    <row r="442" spans="1:6" s="102" customFormat="1" ht="12.75" customHeight="1" x14ac:dyDescent="0.2">
      <c r="A442" s="104" t="s">
        <v>861</v>
      </c>
      <c r="B442" s="78" t="s">
        <v>862</v>
      </c>
      <c r="C442" s="83" t="s">
        <v>861</v>
      </c>
      <c r="D442" s="101">
        <v>0</v>
      </c>
      <c r="E442" s="101">
        <v>0</v>
      </c>
      <c r="F442" s="106" t="str">
        <f t="shared" si="9"/>
        <v>-</v>
      </c>
    </row>
    <row r="443" spans="1:6" s="102" customFormat="1" ht="12.75" customHeight="1" x14ac:dyDescent="0.2">
      <c r="A443" s="104" t="s">
        <v>863</v>
      </c>
      <c r="B443" s="78" t="s">
        <v>864</v>
      </c>
      <c r="C443" s="83" t="s">
        <v>863</v>
      </c>
      <c r="D443" s="101">
        <v>0</v>
      </c>
      <c r="E443" s="101">
        <v>0</v>
      </c>
      <c r="F443" s="106" t="str">
        <f t="shared" si="9"/>
        <v>-</v>
      </c>
    </row>
    <row r="444" spans="1:6" s="102" customFormat="1" ht="24" customHeight="1" x14ac:dyDescent="0.2">
      <c r="A444" s="104" t="s">
        <v>865</v>
      </c>
      <c r="B444" s="82" t="s">
        <v>866</v>
      </c>
      <c r="C444" s="83" t="s">
        <v>865</v>
      </c>
      <c r="D444" s="101">
        <v>0</v>
      </c>
      <c r="E444" s="101">
        <v>0</v>
      </c>
      <c r="F444" s="106" t="str">
        <f t="shared" si="9"/>
        <v>-</v>
      </c>
    </row>
    <row r="445" spans="1:6" s="102" customFormat="1" ht="24" customHeight="1" x14ac:dyDescent="0.2">
      <c r="A445" s="104" t="s">
        <v>867</v>
      </c>
      <c r="B445" s="78" t="s">
        <v>868</v>
      </c>
      <c r="C445" s="83" t="s">
        <v>867</v>
      </c>
      <c r="D445" s="114">
        <f>SUM(D446:D451)</f>
        <v>0</v>
      </c>
      <c r="E445" s="114">
        <f>SUM(E446:E451)</f>
        <v>0</v>
      </c>
      <c r="F445" s="106" t="str">
        <f t="shared" si="9"/>
        <v>-</v>
      </c>
    </row>
    <row r="446" spans="1:6" s="102" customFormat="1" ht="12.75" customHeight="1" x14ac:dyDescent="0.2">
      <c r="A446" s="104" t="s">
        <v>869</v>
      </c>
      <c r="B446" s="78" t="s">
        <v>870</v>
      </c>
      <c r="C446" s="83" t="s">
        <v>869</v>
      </c>
      <c r="D446" s="101">
        <v>0</v>
      </c>
      <c r="E446" s="101">
        <v>0</v>
      </c>
      <c r="F446" s="106" t="str">
        <f t="shared" si="9"/>
        <v>-</v>
      </c>
    </row>
    <row r="447" spans="1:6" s="102" customFormat="1" ht="24" customHeight="1" x14ac:dyDescent="0.2">
      <c r="A447" s="104" t="s">
        <v>871</v>
      </c>
      <c r="B447" s="78" t="s">
        <v>872</v>
      </c>
      <c r="C447" s="83" t="s">
        <v>871</v>
      </c>
      <c r="D447" s="101">
        <v>0</v>
      </c>
      <c r="E447" s="101">
        <v>0</v>
      </c>
      <c r="F447" s="106" t="str">
        <f t="shared" si="9"/>
        <v>-</v>
      </c>
    </row>
    <row r="448" spans="1:6" s="102" customFormat="1" ht="24" customHeight="1" x14ac:dyDescent="0.2">
      <c r="A448" s="104" t="s">
        <v>873</v>
      </c>
      <c r="B448" s="78" t="s">
        <v>874</v>
      </c>
      <c r="C448" s="83" t="s">
        <v>873</v>
      </c>
      <c r="D448" s="101">
        <v>0</v>
      </c>
      <c r="E448" s="101">
        <v>0</v>
      </c>
      <c r="F448" s="106" t="str">
        <f t="shared" si="9"/>
        <v>-</v>
      </c>
    </row>
    <row r="449" spans="1:6" s="102" customFormat="1" ht="12.75" customHeight="1" x14ac:dyDescent="0.2">
      <c r="A449" s="104" t="s">
        <v>875</v>
      </c>
      <c r="B449" s="78" t="s">
        <v>876</v>
      </c>
      <c r="C449" s="83" t="s">
        <v>875</v>
      </c>
      <c r="D449" s="101">
        <v>0</v>
      </c>
      <c r="E449" s="101">
        <v>0</v>
      </c>
      <c r="F449" s="106" t="str">
        <f t="shared" si="9"/>
        <v>-</v>
      </c>
    </row>
    <row r="450" spans="1:6" s="102" customFormat="1" ht="12.75" customHeight="1" x14ac:dyDescent="0.2">
      <c r="A450" s="104" t="s">
        <v>877</v>
      </c>
      <c r="B450" s="78" t="s">
        <v>878</v>
      </c>
      <c r="C450" s="83" t="s">
        <v>877</v>
      </c>
      <c r="D450" s="101">
        <v>0</v>
      </c>
      <c r="E450" s="101">
        <v>0</v>
      </c>
      <c r="F450" s="106" t="str">
        <f t="shared" si="9"/>
        <v>-</v>
      </c>
    </row>
    <row r="451" spans="1:6" s="102" customFormat="1" ht="12.75" customHeight="1" x14ac:dyDescent="0.2">
      <c r="A451" s="104" t="s">
        <v>879</v>
      </c>
      <c r="B451" s="78" t="s">
        <v>880</v>
      </c>
      <c r="C451" s="83" t="s">
        <v>879</v>
      </c>
      <c r="D451" s="101">
        <v>0</v>
      </c>
      <c r="E451" s="101">
        <v>0</v>
      </c>
      <c r="F451" s="106" t="str">
        <f t="shared" si="9"/>
        <v>-</v>
      </c>
    </row>
    <row r="452" spans="1:6" s="102" customFormat="1" ht="24" customHeight="1" x14ac:dyDescent="0.2">
      <c r="A452" s="104" t="s">
        <v>881</v>
      </c>
      <c r="B452" s="78" t="s">
        <v>882</v>
      </c>
      <c r="C452" s="83" t="s">
        <v>881</v>
      </c>
      <c r="D452" s="114">
        <f>SUM(D453:D456)</f>
        <v>0</v>
      </c>
      <c r="E452" s="114">
        <f>SUM(E453:E456)</f>
        <v>0</v>
      </c>
      <c r="F452" s="106" t="str">
        <f t="shared" si="9"/>
        <v>-</v>
      </c>
    </row>
    <row r="453" spans="1:6" s="102" customFormat="1" ht="12.75" customHeight="1" x14ac:dyDescent="0.2">
      <c r="A453" s="104" t="s">
        <v>883</v>
      </c>
      <c r="B453" s="78" t="s">
        <v>884</v>
      </c>
      <c r="C453" s="83" t="s">
        <v>883</v>
      </c>
      <c r="D453" s="101">
        <v>0</v>
      </c>
      <c r="E453" s="101">
        <v>0</v>
      </c>
      <c r="F453" s="106" t="str">
        <f t="shared" si="9"/>
        <v>-</v>
      </c>
    </row>
    <row r="454" spans="1:6" s="102" customFormat="1" ht="12.75" customHeight="1" x14ac:dyDescent="0.2">
      <c r="A454" s="104" t="s">
        <v>885</v>
      </c>
      <c r="B454" s="78" t="s">
        <v>886</v>
      </c>
      <c r="C454" s="83" t="s">
        <v>885</v>
      </c>
      <c r="D454" s="101">
        <v>0</v>
      </c>
      <c r="E454" s="101">
        <v>0</v>
      </c>
      <c r="F454" s="106" t="str">
        <f t="shared" si="9"/>
        <v>-</v>
      </c>
    </row>
    <row r="455" spans="1:6" s="102" customFormat="1" ht="12.75" customHeight="1" x14ac:dyDescent="0.2">
      <c r="A455" s="104" t="s">
        <v>887</v>
      </c>
      <c r="B455" s="78" t="s">
        <v>888</v>
      </c>
      <c r="C455" s="83" t="s">
        <v>887</v>
      </c>
      <c r="D455" s="101">
        <v>0</v>
      </c>
      <c r="E455" s="101">
        <v>0</v>
      </c>
      <c r="F455" s="106" t="str">
        <f t="shared" si="9"/>
        <v>-</v>
      </c>
    </row>
    <row r="456" spans="1:6" s="102" customFormat="1" ht="12.75" customHeight="1" x14ac:dyDescent="0.2">
      <c r="A456" s="104" t="s">
        <v>889</v>
      </c>
      <c r="B456" s="78" t="s">
        <v>890</v>
      </c>
      <c r="C456" s="83" t="s">
        <v>889</v>
      </c>
      <c r="D456" s="101">
        <v>0</v>
      </c>
      <c r="E456" s="101">
        <v>0</v>
      </c>
      <c r="F456" s="106" t="str">
        <f t="shared" si="9"/>
        <v>-</v>
      </c>
    </row>
    <row r="457" spans="1:6" s="102" customFormat="1" ht="12.75" customHeight="1" x14ac:dyDescent="0.2">
      <c r="A457" s="104" t="s">
        <v>891</v>
      </c>
      <c r="B457" s="78" t="s">
        <v>892</v>
      </c>
      <c r="C457" s="83" t="s">
        <v>891</v>
      </c>
      <c r="D457" s="114">
        <f>SUM(D458:D464)</f>
        <v>0</v>
      </c>
      <c r="E457" s="114">
        <f>SUM(E458:E464)</f>
        <v>0</v>
      </c>
      <c r="F457" s="106" t="str">
        <f t="shared" si="9"/>
        <v>-</v>
      </c>
    </row>
    <row r="458" spans="1:6" s="102" customFormat="1" ht="12.75" customHeight="1" x14ac:dyDescent="0.2">
      <c r="A458" s="104" t="s">
        <v>893</v>
      </c>
      <c r="B458" s="78" t="s">
        <v>894</v>
      </c>
      <c r="C458" s="83" t="s">
        <v>893</v>
      </c>
      <c r="D458" s="101">
        <v>0</v>
      </c>
      <c r="E458" s="101">
        <v>0</v>
      </c>
      <c r="F458" s="106" t="str">
        <f t="shared" si="9"/>
        <v>-</v>
      </c>
    </row>
    <row r="459" spans="1:6" s="102" customFormat="1" ht="12.75" customHeight="1" x14ac:dyDescent="0.2">
      <c r="A459" s="104" t="s">
        <v>895</v>
      </c>
      <c r="B459" s="78" t="s">
        <v>896</v>
      </c>
      <c r="C459" s="83" t="s">
        <v>895</v>
      </c>
      <c r="D459" s="101">
        <v>0</v>
      </c>
      <c r="E459" s="101">
        <v>0</v>
      </c>
      <c r="F459" s="106" t="str">
        <f t="shared" si="9"/>
        <v>-</v>
      </c>
    </row>
    <row r="460" spans="1:6" s="102" customFormat="1" ht="12.75" customHeight="1" x14ac:dyDescent="0.2">
      <c r="A460" s="104" t="s">
        <v>897</v>
      </c>
      <c r="B460" s="78" t="s">
        <v>898</v>
      </c>
      <c r="C460" s="83" t="s">
        <v>897</v>
      </c>
      <c r="D460" s="101">
        <v>0</v>
      </c>
      <c r="E460" s="101">
        <v>0</v>
      </c>
      <c r="F460" s="106" t="str">
        <f t="shared" si="9"/>
        <v>-</v>
      </c>
    </row>
    <row r="461" spans="1:6" s="102" customFormat="1" ht="12.75" customHeight="1" x14ac:dyDescent="0.2">
      <c r="A461" s="104" t="s">
        <v>899</v>
      </c>
      <c r="B461" s="78" t="s">
        <v>900</v>
      </c>
      <c r="C461" s="83" t="s">
        <v>899</v>
      </c>
      <c r="D461" s="101">
        <v>0</v>
      </c>
      <c r="E461" s="101">
        <v>0</v>
      </c>
      <c r="F461" s="106" t="str">
        <f t="shared" si="9"/>
        <v>-</v>
      </c>
    </row>
    <row r="462" spans="1:6" s="102" customFormat="1" ht="12.75" customHeight="1" x14ac:dyDescent="0.2">
      <c r="A462" s="104" t="s">
        <v>901</v>
      </c>
      <c r="B462" s="78" t="s">
        <v>902</v>
      </c>
      <c r="C462" s="83" t="s">
        <v>901</v>
      </c>
      <c r="D462" s="101">
        <v>0</v>
      </c>
      <c r="E462" s="101">
        <v>0</v>
      </c>
      <c r="F462" s="106" t="str">
        <f t="shared" si="9"/>
        <v>-</v>
      </c>
    </row>
    <row r="463" spans="1:6" s="102" customFormat="1" ht="24" customHeight="1" x14ac:dyDescent="0.2">
      <c r="A463" s="104" t="s">
        <v>903</v>
      </c>
      <c r="B463" s="78" t="s">
        <v>904</v>
      </c>
      <c r="C463" s="83" t="s">
        <v>903</v>
      </c>
      <c r="D463" s="101">
        <v>0</v>
      </c>
      <c r="E463" s="101">
        <v>0</v>
      </c>
      <c r="F463" s="106" t="str">
        <f t="shared" si="9"/>
        <v>-</v>
      </c>
    </row>
    <row r="464" spans="1:6" s="102" customFormat="1" ht="12" customHeight="1" x14ac:dyDescent="0.2">
      <c r="A464" s="33" t="s">
        <v>905</v>
      </c>
      <c r="B464" s="118" t="s">
        <v>906</v>
      </c>
      <c r="C464" s="115" t="s">
        <v>905</v>
      </c>
      <c r="D464" s="160">
        <v>0</v>
      </c>
      <c r="E464" s="160">
        <v>0</v>
      </c>
      <c r="F464" s="117" t="str">
        <f t="shared" si="9"/>
        <v>-</v>
      </c>
    </row>
    <row r="465" spans="1:6" s="102" customFormat="1" ht="12.75" customHeight="1" x14ac:dyDescent="0.2">
      <c r="A465" s="33" t="s">
        <v>907</v>
      </c>
      <c r="B465" s="118" t="s">
        <v>908</v>
      </c>
      <c r="C465" s="115" t="s">
        <v>907</v>
      </c>
      <c r="D465" s="160">
        <v>0</v>
      </c>
      <c r="E465" s="160">
        <v>0</v>
      </c>
      <c r="F465" s="117" t="str">
        <f t="shared" si="9"/>
        <v>-</v>
      </c>
    </row>
    <row r="466" spans="1:6" s="102" customFormat="1" ht="24" customHeight="1" x14ac:dyDescent="0.2">
      <c r="A466" s="104" t="s">
        <v>909</v>
      </c>
      <c r="B466" s="105" t="s">
        <v>910</v>
      </c>
      <c r="C466" s="83" t="s">
        <v>909</v>
      </c>
      <c r="D466" s="114">
        <f>D467+D470+D473+D476</f>
        <v>0</v>
      </c>
      <c r="E466" s="114">
        <f>E467+E470+E473+E476</f>
        <v>0</v>
      </c>
      <c r="F466" s="106" t="str">
        <f t="shared" si="9"/>
        <v>-</v>
      </c>
    </row>
    <row r="467" spans="1:6" s="102" customFormat="1" ht="12.75" customHeight="1" x14ac:dyDescent="0.2">
      <c r="A467" s="104" t="s">
        <v>911</v>
      </c>
      <c r="B467" s="78" t="s">
        <v>912</v>
      </c>
      <c r="C467" s="83" t="s">
        <v>911</v>
      </c>
      <c r="D467" s="114">
        <f>SUM(D468:D469)</f>
        <v>0</v>
      </c>
      <c r="E467" s="114">
        <f>SUM(E468:E469)</f>
        <v>0</v>
      </c>
      <c r="F467" s="106" t="str">
        <f t="shared" si="9"/>
        <v>-</v>
      </c>
    </row>
    <row r="468" spans="1:6" s="102" customFormat="1" ht="12.75" customHeight="1" x14ac:dyDescent="0.2">
      <c r="A468" s="104" t="s">
        <v>913</v>
      </c>
      <c r="B468" s="78" t="s">
        <v>914</v>
      </c>
      <c r="C468" s="83" t="s">
        <v>913</v>
      </c>
      <c r="D468" s="101">
        <v>0</v>
      </c>
      <c r="E468" s="101">
        <v>0</v>
      </c>
      <c r="F468" s="106" t="str">
        <f t="shared" si="9"/>
        <v>-</v>
      </c>
    </row>
    <row r="469" spans="1:6" s="102" customFormat="1" ht="12.75" customHeight="1" x14ac:dyDescent="0.2">
      <c r="A469" s="104" t="s">
        <v>915</v>
      </c>
      <c r="B469" s="78" t="s">
        <v>916</v>
      </c>
      <c r="C469" s="83" t="s">
        <v>915</v>
      </c>
      <c r="D469" s="101">
        <v>0</v>
      </c>
      <c r="E469" s="101">
        <v>0</v>
      </c>
      <c r="F469" s="106" t="str">
        <f t="shared" si="9"/>
        <v>-</v>
      </c>
    </row>
    <row r="470" spans="1:6" s="102" customFormat="1" ht="12.75" customHeight="1" x14ac:dyDescent="0.2">
      <c r="A470" s="104" t="s">
        <v>917</v>
      </c>
      <c r="B470" s="78" t="s">
        <v>918</v>
      </c>
      <c r="C470" s="83" t="s">
        <v>917</v>
      </c>
      <c r="D470" s="114">
        <f>SUM(D471:D472)</f>
        <v>0</v>
      </c>
      <c r="E470" s="114">
        <f>SUM(E471:E472)</f>
        <v>0</v>
      </c>
      <c r="F470" s="106" t="str">
        <f t="shared" si="9"/>
        <v>-</v>
      </c>
    </row>
    <row r="471" spans="1:6" s="102" customFormat="1" ht="12.75" customHeight="1" x14ac:dyDescent="0.2">
      <c r="A471" s="104" t="s">
        <v>919</v>
      </c>
      <c r="B471" s="78" t="s">
        <v>920</v>
      </c>
      <c r="C471" s="83" t="s">
        <v>919</v>
      </c>
      <c r="D471" s="101">
        <v>0</v>
      </c>
      <c r="E471" s="101">
        <v>0</v>
      </c>
      <c r="F471" s="106" t="str">
        <f t="shared" si="9"/>
        <v>-</v>
      </c>
    </row>
    <row r="472" spans="1:6" s="102" customFormat="1" ht="12.75" customHeight="1" x14ac:dyDescent="0.2">
      <c r="A472" s="104" t="s">
        <v>921</v>
      </c>
      <c r="B472" s="78" t="s">
        <v>922</v>
      </c>
      <c r="C472" s="83" t="s">
        <v>921</v>
      </c>
      <c r="D472" s="101">
        <v>0</v>
      </c>
      <c r="E472" s="101">
        <v>0</v>
      </c>
      <c r="F472" s="106" t="str">
        <f t="shared" si="9"/>
        <v>-</v>
      </c>
    </row>
    <row r="473" spans="1:6" s="102" customFormat="1" ht="12.75" customHeight="1" x14ac:dyDescent="0.2">
      <c r="A473" s="104" t="s">
        <v>923</v>
      </c>
      <c r="B473" s="78" t="s">
        <v>924</v>
      </c>
      <c r="C473" s="83" t="s">
        <v>923</v>
      </c>
      <c r="D473" s="114">
        <f>SUM(D474:D475)</f>
        <v>0</v>
      </c>
      <c r="E473" s="114">
        <f>SUM(E474:E475)</f>
        <v>0</v>
      </c>
      <c r="F473" s="106" t="str">
        <f t="shared" si="9"/>
        <v>-</v>
      </c>
    </row>
    <row r="474" spans="1:6" s="102" customFormat="1" ht="12.75" customHeight="1" x14ac:dyDescent="0.2">
      <c r="A474" s="104" t="s">
        <v>925</v>
      </c>
      <c r="B474" s="78" t="s">
        <v>926</v>
      </c>
      <c r="C474" s="83" t="s">
        <v>925</v>
      </c>
      <c r="D474" s="101">
        <v>0</v>
      </c>
      <c r="E474" s="101">
        <v>0</v>
      </c>
      <c r="F474" s="106" t="str">
        <f t="shared" si="9"/>
        <v>-</v>
      </c>
    </row>
    <row r="475" spans="1:6" s="102" customFormat="1" ht="12.75" customHeight="1" x14ac:dyDescent="0.2">
      <c r="A475" s="104" t="s">
        <v>927</v>
      </c>
      <c r="B475" s="78" t="s">
        <v>928</v>
      </c>
      <c r="C475" s="83" t="s">
        <v>927</v>
      </c>
      <c r="D475" s="101">
        <v>0</v>
      </c>
      <c r="E475" s="101">
        <v>0</v>
      </c>
      <c r="F475" s="106" t="str">
        <f t="shared" si="9"/>
        <v>-</v>
      </c>
    </row>
    <row r="476" spans="1:6" s="102" customFormat="1" ht="12.75" customHeight="1" x14ac:dyDescent="0.2">
      <c r="A476" s="104" t="s">
        <v>929</v>
      </c>
      <c r="B476" s="78" t="s">
        <v>930</v>
      </c>
      <c r="C476" s="83" t="s">
        <v>929</v>
      </c>
      <c r="D476" s="114">
        <f>SUM(D477:D478)</f>
        <v>0</v>
      </c>
      <c r="E476" s="114">
        <f>SUM(E477:E478)</f>
        <v>0</v>
      </c>
      <c r="F476" s="106" t="str">
        <f t="shared" si="9"/>
        <v>-</v>
      </c>
    </row>
    <row r="477" spans="1:6" s="102" customFormat="1" ht="12.75" customHeight="1" x14ac:dyDescent="0.2">
      <c r="A477" s="104" t="s">
        <v>931</v>
      </c>
      <c r="B477" s="78" t="s">
        <v>932</v>
      </c>
      <c r="C477" s="83" t="s">
        <v>931</v>
      </c>
      <c r="D477" s="101">
        <v>0</v>
      </c>
      <c r="E477" s="101">
        <v>0</v>
      </c>
      <c r="F477" s="106" t="str">
        <f t="shared" si="9"/>
        <v>-</v>
      </c>
    </row>
    <row r="478" spans="1:6" s="102" customFormat="1" ht="12.75" customHeight="1" x14ac:dyDescent="0.2">
      <c r="A478" s="104" t="s">
        <v>933</v>
      </c>
      <c r="B478" s="78" t="s">
        <v>934</v>
      </c>
      <c r="C478" s="83" t="s">
        <v>933</v>
      </c>
      <c r="D478" s="101">
        <v>0</v>
      </c>
      <c r="E478" s="101">
        <v>0</v>
      </c>
      <c r="F478" s="106" t="str">
        <f t="shared" si="9"/>
        <v>-</v>
      </c>
    </row>
    <row r="479" spans="1:6" s="102" customFormat="1" ht="24" customHeight="1" x14ac:dyDescent="0.2">
      <c r="A479" s="104" t="s">
        <v>935</v>
      </c>
      <c r="B479" s="105" t="s">
        <v>936</v>
      </c>
      <c r="C479" s="83" t="s">
        <v>935</v>
      </c>
      <c r="D479" s="114">
        <f>D480+D484+D485+D488</f>
        <v>0</v>
      </c>
      <c r="E479" s="114">
        <f>E480+E484+E485+E488</f>
        <v>0</v>
      </c>
      <c r="F479" s="106" t="str">
        <f t="shared" si="9"/>
        <v>-</v>
      </c>
    </row>
    <row r="480" spans="1:6" s="102" customFormat="1" ht="24" customHeight="1" x14ac:dyDescent="0.2">
      <c r="A480" s="104" t="s">
        <v>937</v>
      </c>
      <c r="B480" s="78" t="s">
        <v>938</v>
      </c>
      <c r="C480" s="83" t="s">
        <v>937</v>
      </c>
      <c r="D480" s="114">
        <f>SUM(D481:D483)</f>
        <v>0</v>
      </c>
      <c r="E480" s="114">
        <f>SUM(E481:E483)</f>
        <v>0</v>
      </c>
      <c r="F480" s="106" t="str">
        <f t="shared" si="9"/>
        <v>-</v>
      </c>
    </row>
    <row r="481" spans="1:6" s="102" customFormat="1" ht="12.75" customHeight="1" x14ac:dyDescent="0.2">
      <c r="A481" s="104" t="s">
        <v>939</v>
      </c>
      <c r="B481" s="78" t="s">
        <v>940</v>
      </c>
      <c r="C481" s="83" t="s">
        <v>939</v>
      </c>
      <c r="D481" s="101">
        <v>0</v>
      </c>
      <c r="E481" s="101">
        <v>0</v>
      </c>
      <c r="F481" s="106" t="str">
        <f t="shared" si="9"/>
        <v>-</v>
      </c>
    </row>
    <row r="482" spans="1:6" s="102" customFormat="1" ht="12.75" customHeight="1" x14ac:dyDescent="0.2">
      <c r="A482" s="104" t="s">
        <v>941</v>
      </c>
      <c r="B482" s="78" t="s">
        <v>942</v>
      </c>
      <c r="C482" s="83" t="s">
        <v>941</v>
      </c>
      <c r="D482" s="101">
        <v>0</v>
      </c>
      <c r="E482" s="101">
        <v>0</v>
      </c>
      <c r="F482" s="106" t="str">
        <f t="shared" si="9"/>
        <v>-</v>
      </c>
    </row>
    <row r="483" spans="1:6" s="102" customFormat="1" ht="12.75" customHeight="1" x14ac:dyDescent="0.2">
      <c r="A483" s="104" t="s">
        <v>943</v>
      </c>
      <c r="B483" s="78" t="s">
        <v>944</v>
      </c>
      <c r="C483" s="83" t="s">
        <v>943</v>
      </c>
      <c r="D483" s="101">
        <v>0</v>
      </c>
      <c r="E483" s="101">
        <v>0</v>
      </c>
      <c r="F483" s="106" t="str">
        <f t="shared" si="9"/>
        <v>-</v>
      </c>
    </row>
    <row r="484" spans="1:6" s="102" customFormat="1" ht="24" customHeight="1" x14ac:dyDescent="0.2">
      <c r="A484" s="104" t="s">
        <v>945</v>
      </c>
      <c r="B484" s="82" t="s">
        <v>946</v>
      </c>
      <c r="C484" s="83" t="s">
        <v>945</v>
      </c>
      <c r="D484" s="101">
        <v>0</v>
      </c>
      <c r="E484" s="101">
        <v>0</v>
      </c>
      <c r="F484" s="106" t="str">
        <f t="shared" si="9"/>
        <v>-</v>
      </c>
    </row>
    <row r="485" spans="1:6" s="102" customFormat="1" ht="24" customHeight="1" x14ac:dyDescent="0.2">
      <c r="A485" s="104" t="s">
        <v>947</v>
      </c>
      <c r="B485" s="78" t="s">
        <v>948</v>
      </c>
      <c r="C485" s="83" t="s">
        <v>947</v>
      </c>
      <c r="D485" s="114">
        <f>SUM(D486:D487)</f>
        <v>0</v>
      </c>
      <c r="E485" s="114">
        <f>SUM(E486:E487)</f>
        <v>0</v>
      </c>
      <c r="F485" s="106" t="str">
        <f t="shared" si="9"/>
        <v>-</v>
      </c>
    </row>
    <row r="486" spans="1:6" s="102" customFormat="1" ht="24" customHeight="1" x14ac:dyDescent="0.2">
      <c r="A486" s="104" t="s">
        <v>949</v>
      </c>
      <c r="B486" s="82" t="s">
        <v>950</v>
      </c>
      <c r="C486" s="83" t="s">
        <v>949</v>
      </c>
      <c r="D486" s="101">
        <v>0</v>
      </c>
      <c r="E486" s="101">
        <v>0</v>
      </c>
      <c r="F486" s="106" t="str">
        <f t="shared" si="9"/>
        <v>-</v>
      </c>
    </row>
    <row r="487" spans="1:6" s="102" customFormat="1" ht="12.75" customHeight="1" x14ac:dyDescent="0.2">
      <c r="A487" s="104" t="s">
        <v>951</v>
      </c>
      <c r="B487" s="78" t="s">
        <v>952</v>
      </c>
      <c r="C487" s="83" t="s">
        <v>951</v>
      </c>
      <c r="D487" s="101">
        <v>0</v>
      </c>
      <c r="E487" s="101">
        <v>0</v>
      </c>
      <c r="F487" s="106" t="str">
        <f t="shared" si="9"/>
        <v>-</v>
      </c>
    </row>
    <row r="488" spans="1:6" s="102" customFormat="1" ht="24" customHeight="1" x14ac:dyDescent="0.2">
      <c r="A488" s="104" t="s">
        <v>953</v>
      </c>
      <c r="B488" s="78" t="s">
        <v>954</v>
      </c>
      <c r="C488" s="83" t="s">
        <v>953</v>
      </c>
      <c r="D488" s="114">
        <f>SUM(D489:D490)</f>
        <v>0</v>
      </c>
      <c r="E488" s="114">
        <f>SUM(E489:E490)</f>
        <v>0</v>
      </c>
      <c r="F488" s="106" t="str">
        <f t="shared" si="9"/>
        <v>-</v>
      </c>
    </row>
    <row r="489" spans="1:6" s="102" customFormat="1" ht="12.75" customHeight="1" x14ac:dyDescent="0.2">
      <c r="A489" s="104" t="s">
        <v>955</v>
      </c>
      <c r="B489" s="78" t="s">
        <v>956</v>
      </c>
      <c r="C489" s="83" t="s">
        <v>955</v>
      </c>
      <c r="D489" s="101">
        <v>0</v>
      </c>
      <c r="E489" s="101">
        <v>0</v>
      </c>
      <c r="F489" s="106" t="str">
        <f t="shared" si="9"/>
        <v>-</v>
      </c>
    </row>
    <row r="490" spans="1:6" s="102" customFormat="1" ht="12.75" customHeight="1" x14ac:dyDescent="0.2">
      <c r="A490" s="104" t="s">
        <v>957</v>
      </c>
      <c r="B490" s="78" t="s">
        <v>958</v>
      </c>
      <c r="C490" s="83" t="s">
        <v>957</v>
      </c>
      <c r="D490" s="101">
        <v>0</v>
      </c>
      <c r="E490" s="101">
        <v>0</v>
      </c>
      <c r="F490" s="106" t="str">
        <f t="shared" si="9"/>
        <v>-</v>
      </c>
    </row>
    <row r="491" spans="1:6" s="102" customFormat="1" ht="12.75" customHeight="1" x14ac:dyDescent="0.2">
      <c r="A491" s="104" t="s">
        <v>959</v>
      </c>
      <c r="B491" s="78" t="s">
        <v>960</v>
      </c>
      <c r="C491" s="83" t="s">
        <v>959</v>
      </c>
      <c r="D491" s="114">
        <f>D492+D497+D501+D502+D509+D514</f>
        <v>0</v>
      </c>
      <c r="E491" s="114">
        <f>E492+E497+E501+E502+E509+E514</f>
        <v>0</v>
      </c>
      <c r="F491" s="106" t="str">
        <f t="shared" si="9"/>
        <v>-</v>
      </c>
    </row>
    <row r="492" spans="1:6" s="102" customFormat="1" ht="24" customHeight="1" x14ac:dyDescent="0.2">
      <c r="A492" s="104" t="s">
        <v>961</v>
      </c>
      <c r="B492" s="78" t="s">
        <v>962</v>
      </c>
      <c r="C492" s="83" t="s">
        <v>961</v>
      </c>
      <c r="D492" s="114">
        <f>SUM(D493:D496)</f>
        <v>0</v>
      </c>
      <c r="E492" s="114">
        <f>SUM(E493:E496)</f>
        <v>0</v>
      </c>
      <c r="F492" s="106" t="str">
        <f t="shared" si="9"/>
        <v>-</v>
      </c>
    </row>
    <row r="493" spans="1:6" s="102" customFormat="1" ht="12.75" customHeight="1" x14ac:dyDescent="0.2">
      <c r="A493" s="104" t="s">
        <v>963</v>
      </c>
      <c r="B493" s="78" t="s">
        <v>964</v>
      </c>
      <c r="C493" s="83" t="s">
        <v>963</v>
      </c>
      <c r="D493" s="101">
        <v>0</v>
      </c>
      <c r="E493" s="101">
        <v>0</v>
      </c>
      <c r="F493" s="106" t="str">
        <f t="shared" si="9"/>
        <v>-</v>
      </c>
    </row>
    <row r="494" spans="1:6" s="102" customFormat="1" ht="12.75" customHeight="1" x14ac:dyDescent="0.2">
      <c r="A494" s="104" t="s">
        <v>965</v>
      </c>
      <c r="B494" s="78" t="s">
        <v>966</v>
      </c>
      <c r="C494" s="83" t="s">
        <v>965</v>
      </c>
      <c r="D494" s="101">
        <v>0</v>
      </c>
      <c r="E494" s="101">
        <v>0</v>
      </c>
      <c r="F494" s="106" t="str">
        <f t="shared" ref="F494:F557" si="10">IF(D494&lt;&gt;0,IF(E494/D494&gt;=100,"&gt;&gt;100",E494/D494*100),"-")</f>
        <v>-</v>
      </c>
    </row>
    <row r="495" spans="1:6" s="102" customFormat="1" ht="12.75" customHeight="1" x14ac:dyDescent="0.2">
      <c r="A495" s="104" t="s">
        <v>967</v>
      </c>
      <c r="B495" s="78" t="s">
        <v>968</v>
      </c>
      <c r="C495" s="83" t="s">
        <v>967</v>
      </c>
      <c r="D495" s="101">
        <v>0</v>
      </c>
      <c r="E495" s="101">
        <v>0</v>
      </c>
      <c r="F495" s="106" t="str">
        <f t="shared" si="10"/>
        <v>-</v>
      </c>
    </row>
    <row r="496" spans="1:6" s="102" customFormat="1" ht="12.75" customHeight="1" x14ac:dyDescent="0.2">
      <c r="A496" s="104" t="s">
        <v>969</v>
      </c>
      <c r="B496" s="78" t="s">
        <v>970</v>
      </c>
      <c r="C496" s="83" t="s">
        <v>969</v>
      </c>
      <c r="D496" s="101">
        <v>0</v>
      </c>
      <c r="E496" s="101">
        <v>0</v>
      </c>
      <c r="F496" s="106" t="str">
        <f t="shared" si="10"/>
        <v>-</v>
      </c>
    </row>
    <row r="497" spans="1:6" s="102" customFormat="1" ht="24" customHeight="1" x14ac:dyDescent="0.2">
      <c r="A497" s="104" t="s">
        <v>971</v>
      </c>
      <c r="B497" s="78" t="s">
        <v>972</v>
      </c>
      <c r="C497" s="83" t="s">
        <v>971</v>
      </c>
      <c r="D497" s="114">
        <f>SUM(D498:D500)</f>
        <v>0</v>
      </c>
      <c r="E497" s="114">
        <f>SUM(E498:E500)</f>
        <v>0</v>
      </c>
      <c r="F497" s="106" t="str">
        <f t="shared" si="10"/>
        <v>-</v>
      </c>
    </row>
    <row r="498" spans="1:6" s="102" customFormat="1" ht="12.75" customHeight="1" x14ac:dyDescent="0.2">
      <c r="A498" s="104" t="s">
        <v>973</v>
      </c>
      <c r="B498" s="78" t="s">
        <v>974</v>
      </c>
      <c r="C498" s="83" t="s">
        <v>973</v>
      </c>
      <c r="D498" s="101">
        <v>0</v>
      </c>
      <c r="E498" s="101">
        <v>0</v>
      </c>
      <c r="F498" s="106" t="str">
        <f t="shared" si="10"/>
        <v>-</v>
      </c>
    </row>
    <row r="499" spans="1:6" s="102" customFormat="1" ht="12.75" customHeight="1" x14ac:dyDescent="0.2">
      <c r="A499" s="104" t="s">
        <v>975</v>
      </c>
      <c r="B499" s="78" t="s">
        <v>976</v>
      </c>
      <c r="C499" s="83" t="s">
        <v>975</v>
      </c>
      <c r="D499" s="101">
        <v>0</v>
      </c>
      <c r="E499" s="101">
        <v>0</v>
      </c>
      <c r="F499" s="106" t="str">
        <f t="shared" si="10"/>
        <v>-</v>
      </c>
    </row>
    <row r="500" spans="1:6" s="102" customFormat="1" ht="12.75" customHeight="1" x14ac:dyDescent="0.2">
      <c r="A500" s="104" t="s">
        <v>977</v>
      </c>
      <c r="B500" s="78" t="s">
        <v>978</v>
      </c>
      <c r="C500" s="83" t="s">
        <v>977</v>
      </c>
      <c r="D500" s="101">
        <v>0</v>
      </c>
      <c r="E500" s="101">
        <v>0</v>
      </c>
      <c r="F500" s="106" t="str">
        <f t="shared" si="10"/>
        <v>-</v>
      </c>
    </row>
    <row r="501" spans="1:6" s="102" customFormat="1" ht="12.75" customHeight="1" x14ac:dyDescent="0.2">
      <c r="A501" s="104" t="s">
        <v>979</v>
      </c>
      <c r="B501" s="78" t="s">
        <v>980</v>
      </c>
      <c r="C501" s="83" t="s">
        <v>979</v>
      </c>
      <c r="D501" s="101">
        <v>0</v>
      </c>
      <c r="E501" s="101">
        <v>0</v>
      </c>
      <c r="F501" s="106" t="str">
        <f t="shared" si="10"/>
        <v>-</v>
      </c>
    </row>
    <row r="502" spans="1:6" s="102" customFormat="1" ht="24" customHeight="1" x14ac:dyDescent="0.2">
      <c r="A502" s="104" t="s">
        <v>981</v>
      </c>
      <c r="B502" s="78" t="s">
        <v>982</v>
      </c>
      <c r="C502" s="83" t="s">
        <v>981</v>
      </c>
      <c r="D502" s="114">
        <f>SUM(D503:D508)</f>
        <v>0</v>
      </c>
      <c r="E502" s="114">
        <f>SUM(E503:E508)</f>
        <v>0</v>
      </c>
      <c r="F502" s="106" t="str">
        <f t="shared" si="10"/>
        <v>-</v>
      </c>
    </row>
    <row r="503" spans="1:6" s="102" customFormat="1" ht="12.75" customHeight="1" x14ac:dyDescent="0.2">
      <c r="A503" s="104" t="s">
        <v>983</v>
      </c>
      <c r="B503" s="78" t="s">
        <v>984</v>
      </c>
      <c r="C503" s="83" t="s">
        <v>983</v>
      </c>
      <c r="D503" s="101">
        <v>0</v>
      </c>
      <c r="E503" s="101">
        <v>0</v>
      </c>
      <c r="F503" s="106" t="str">
        <f t="shared" si="10"/>
        <v>-</v>
      </c>
    </row>
    <row r="504" spans="1:6" s="102" customFormat="1" ht="12.75" customHeight="1" x14ac:dyDescent="0.2">
      <c r="A504" s="104" t="s">
        <v>985</v>
      </c>
      <c r="B504" s="78" t="s">
        <v>986</v>
      </c>
      <c r="C504" s="83" t="s">
        <v>985</v>
      </c>
      <c r="D504" s="101">
        <v>0</v>
      </c>
      <c r="E504" s="101">
        <v>0</v>
      </c>
      <c r="F504" s="106" t="str">
        <f t="shared" si="10"/>
        <v>-</v>
      </c>
    </row>
    <row r="505" spans="1:6" s="102" customFormat="1" ht="24" customHeight="1" x14ac:dyDescent="0.2">
      <c r="A505" s="104" t="s">
        <v>987</v>
      </c>
      <c r="B505" s="78" t="s">
        <v>988</v>
      </c>
      <c r="C505" s="83" t="s">
        <v>987</v>
      </c>
      <c r="D505" s="101">
        <v>0</v>
      </c>
      <c r="E505" s="101">
        <v>0</v>
      </c>
      <c r="F505" s="106" t="str">
        <f t="shared" si="10"/>
        <v>-</v>
      </c>
    </row>
    <row r="506" spans="1:6" s="102" customFormat="1" ht="12.75" customHeight="1" x14ac:dyDescent="0.2">
      <c r="A506" s="104" t="s">
        <v>989</v>
      </c>
      <c r="B506" s="78" t="s">
        <v>990</v>
      </c>
      <c r="C506" s="83" t="s">
        <v>989</v>
      </c>
      <c r="D506" s="101">
        <v>0</v>
      </c>
      <c r="E506" s="101">
        <v>0</v>
      </c>
      <c r="F506" s="106" t="str">
        <f t="shared" si="10"/>
        <v>-</v>
      </c>
    </row>
    <row r="507" spans="1:6" s="102" customFormat="1" ht="12.75" customHeight="1" x14ac:dyDescent="0.2">
      <c r="A507" s="104" t="s">
        <v>991</v>
      </c>
      <c r="B507" s="78" t="s">
        <v>992</v>
      </c>
      <c r="C507" s="83" t="s">
        <v>991</v>
      </c>
      <c r="D507" s="101">
        <v>0</v>
      </c>
      <c r="E507" s="101">
        <v>0</v>
      </c>
      <c r="F507" s="106" t="str">
        <f t="shared" si="10"/>
        <v>-</v>
      </c>
    </row>
    <row r="508" spans="1:6" s="102" customFormat="1" ht="12.75" customHeight="1" x14ac:dyDescent="0.2">
      <c r="A508" s="104" t="s">
        <v>993</v>
      </c>
      <c r="B508" s="78" t="s">
        <v>994</v>
      </c>
      <c r="C508" s="83" t="s">
        <v>993</v>
      </c>
      <c r="D508" s="101">
        <v>0</v>
      </c>
      <c r="E508" s="101">
        <v>0</v>
      </c>
      <c r="F508" s="106" t="str">
        <f t="shared" si="10"/>
        <v>-</v>
      </c>
    </row>
    <row r="509" spans="1:6" s="102" customFormat="1" ht="24" customHeight="1" x14ac:dyDescent="0.2">
      <c r="A509" s="104" t="s">
        <v>995</v>
      </c>
      <c r="B509" s="82" t="s">
        <v>996</v>
      </c>
      <c r="C509" s="83" t="s">
        <v>995</v>
      </c>
      <c r="D509" s="114">
        <f>SUM(D510:D513)</f>
        <v>0</v>
      </c>
      <c r="E509" s="114">
        <f>SUM(E510:E513)</f>
        <v>0</v>
      </c>
      <c r="F509" s="106" t="str">
        <f t="shared" si="10"/>
        <v>-</v>
      </c>
    </row>
    <row r="510" spans="1:6" s="102" customFormat="1" ht="12.75" customHeight="1" x14ac:dyDescent="0.2">
      <c r="A510" s="104" t="s">
        <v>997</v>
      </c>
      <c r="B510" s="78" t="s">
        <v>998</v>
      </c>
      <c r="C510" s="83" t="s">
        <v>997</v>
      </c>
      <c r="D510" s="101">
        <v>0</v>
      </c>
      <c r="E510" s="101">
        <v>0</v>
      </c>
      <c r="F510" s="106" t="str">
        <f t="shared" si="10"/>
        <v>-</v>
      </c>
    </row>
    <row r="511" spans="1:6" s="102" customFormat="1" ht="12.75" customHeight="1" x14ac:dyDescent="0.2">
      <c r="A511" s="104" t="s">
        <v>999</v>
      </c>
      <c r="B511" s="78" t="s">
        <v>1000</v>
      </c>
      <c r="C511" s="83" t="s">
        <v>999</v>
      </c>
      <c r="D511" s="101">
        <v>0</v>
      </c>
      <c r="E511" s="101">
        <v>0</v>
      </c>
      <c r="F511" s="106" t="str">
        <f t="shared" si="10"/>
        <v>-</v>
      </c>
    </row>
    <row r="512" spans="1:6" s="102" customFormat="1" ht="12.75" customHeight="1" x14ac:dyDescent="0.2">
      <c r="A512" s="104" t="s">
        <v>1001</v>
      </c>
      <c r="B512" s="78" t="s">
        <v>1002</v>
      </c>
      <c r="C512" s="83" t="s">
        <v>1001</v>
      </c>
      <c r="D512" s="101">
        <v>0</v>
      </c>
      <c r="E512" s="101">
        <v>0</v>
      </c>
      <c r="F512" s="106" t="str">
        <f t="shared" si="10"/>
        <v>-</v>
      </c>
    </row>
    <row r="513" spans="1:6" s="102" customFormat="1" ht="12.75" customHeight="1" x14ac:dyDescent="0.2">
      <c r="A513" s="104" t="s">
        <v>1003</v>
      </c>
      <c r="B513" s="78" t="s">
        <v>1004</v>
      </c>
      <c r="C513" s="83" t="s">
        <v>1003</v>
      </c>
      <c r="D513" s="101">
        <v>0</v>
      </c>
      <c r="E513" s="101">
        <v>0</v>
      </c>
      <c r="F513" s="106" t="str">
        <f t="shared" si="10"/>
        <v>-</v>
      </c>
    </row>
    <row r="514" spans="1:6" s="102" customFormat="1" ht="12.75" customHeight="1" x14ac:dyDescent="0.2">
      <c r="A514" s="104" t="s">
        <v>1005</v>
      </c>
      <c r="B514" s="78" t="s">
        <v>1006</v>
      </c>
      <c r="C514" s="83" t="s">
        <v>1005</v>
      </c>
      <c r="D514" s="114">
        <f>SUM(D515:D521)</f>
        <v>0</v>
      </c>
      <c r="E514" s="114">
        <f>SUM(E515:E521)</f>
        <v>0</v>
      </c>
      <c r="F514" s="106" t="str">
        <f t="shared" si="10"/>
        <v>-</v>
      </c>
    </row>
    <row r="515" spans="1:6" s="102" customFormat="1" ht="12.75" customHeight="1" x14ac:dyDescent="0.2">
      <c r="A515" s="104" t="s">
        <v>1007</v>
      </c>
      <c r="B515" s="78" t="s">
        <v>1008</v>
      </c>
      <c r="C515" s="83" t="s">
        <v>1007</v>
      </c>
      <c r="D515" s="101">
        <v>0</v>
      </c>
      <c r="E515" s="101">
        <v>0</v>
      </c>
      <c r="F515" s="106" t="str">
        <f t="shared" si="10"/>
        <v>-</v>
      </c>
    </row>
    <row r="516" spans="1:6" s="102" customFormat="1" ht="12.75" customHeight="1" x14ac:dyDescent="0.2">
      <c r="A516" s="104" t="s">
        <v>1009</v>
      </c>
      <c r="B516" s="78" t="s">
        <v>1010</v>
      </c>
      <c r="C516" s="83" t="s">
        <v>1009</v>
      </c>
      <c r="D516" s="101">
        <v>0</v>
      </c>
      <c r="E516" s="101">
        <v>0</v>
      </c>
      <c r="F516" s="106" t="str">
        <f t="shared" si="10"/>
        <v>-</v>
      </c>
    </row>
    <row r="517" spans="1:6" s="102" customFormat="1" ht="12.75" customHeight="1" x14ac:dyDescent="0.2">
      <c r="A517" s="104" t="s">
        <v>1011</v>
      </c>
      <c r="B517" s="78" t="s">
        <v>1012</v>
      </c>
      <c r="C517" s="83" t="s">
        <v>1011</v>
      </c>
      <c r="D517" s="101">
        <v>0</v>
      </c>
      <c r="E517" s="101">
        <v>0</v>
      </c>
      <c r="F517" s="106" t="str">
        <f t="shared" si="10"/>
        <v>-</v>
      </c>
    </row>
    <row r="518" spans="1:6" s="102" customFormat="1" ht="12.75" customHeight="1" x14ac:dyDescent="0.2">
      <c r="A518" s="104" t="s">
        <v>1013</v>
      </c>
      <c r="B518" s="78" t="s">
        <v>1014</v>
      </c>
      <c r="C518" s="83" t="s">
        <v>1013</v>
      </c>
      <c r="D518" s="101">
        <v>0</v>
      </c>
      <c r="E518" s="101">
        <v>0</v>
      </c>
      <c r="F518" s="106" t="str">
        <f t="shared" si="10"/>
        <v>-</v>
      </c>
    </row>
    <row r="519" spans="1:6" s="102" customFormat="1" ht="12.75" customHeight="1" x14ac:dyDescent="0.2">
      <c r="A519" s="104" t="s">
        <v>1015</v>
      </c>
      <c r="B519" s="78" t="s">
        <v>1016</v>
      </c>
      <c r="C519" s="83" t="s">
        <v>1015</v>
      </c>
      <c r="D519" s="101">
        <v>0</v>
      </c>
      <c r="E519" s="101">
        <v>0</v>
      </c>
      <c r="F519" s="106" t="str">
        <f t="shared" si="10"/>
        <v>-</v>
      </c>
    </row>
    <row r="520" spans="1:6" s="102" customFormat="1" ht="12.75" customHeight="1" x14ac:dyDescent="0.2">
      <c r="A520" s="104" t="s">
        <v>1017</v>
      </c>
      <c r="B520" s="78" t="s">
        <v>1018</v>
      </c>
      <c r="C520" s="83" t="s">
        <v>1017</v>
      </c>
      <c r="D520" s="101">
        <v>0</v>
      </c>
      <c r="E520" s="101">
        <v>0</v>
      </c>
      <c r="F520" s="106" t="str">
        <f t="shared" si="10"/>
        <v>-</v>
      </c>
    </row>
    <row r="521" spans="1:6" s="102" customFormat="1" ht="12" customHeight="1" x14ac:dyDescent="0.2">
      <c r="A521" s="33" t="s">
        <v>1019</v>
      </c>
      <c r="B521" s="105" t="s">
        <v>1020</v>
      </c>
      <c r="C521" s="115" t="s">
        <v>1019</v>
      </c>
      <c r="D521" s="160">
        <v>0</v>
      </c>
      <c r="E521" s="160">
        <v>0</v>
      </c>
      <c r="F521" s="117" t="str">
        <f t="shared" si="10"/>
        <v>-</v>
      </c>
    </row>
    <row r="522" spans="1:6" s="102" customFormat="1" ht="24" customHeight="1" x14ac:dyDescent="0.2">
      <c r="A522" s="104" t="s">
        <v>1021</v>
      </c>
      <c r="B522" s="105" t="s">
        <v>1022</v>
      </c>
      <c r="C522" s="83" t="s">
        <v>1021</v>
      </c>
      <c r="D522" s="114">
        <f>D523+D526+D529+D532</f>
        <v>0</v>
      </c>
      <c r="E522" s="114">
        <f>E523+E526+E529+E532</f>
        <v>0</v>
      </c>
      <c r="F522" s="106" t="str">
        <f t="shared" si="10"/>
        <v>-</v>
      </c>
    </row>
    <row r="523" spans="1:6" s="102" customFormat="1" ht="12.75" customHeight="1" x14ac:dyDescent="0.2">
      <c r="A523" s="104" t="s">
        <v>1023</v>
      </c>
      <c r="B523" s="78" t="s">
        <v>1024</v>
      </c>
      <c r="C523" s="83" t="s">
        <v>1023</v>
      </c>
      <c r="D523" s="114">
        <f>SUM(D524:D525)</f>
        <v>0</v>
      </c>
      <c r="E523" s="114">
        <f>SUM(E524:E525)</f>
        <v>0</v>
      </c>
      <c r="F523" s="106" t="str">
        <f t="shared" si="10"/>
        <v>-</v>
      </c>
    </row>
    <row r="524" spans="1:6" s="102" customFormat="1" ht="12.75" customHeight="1" x14ac:dyDescent="0.2">
      <c r="A524" s="104" t="s">
        <v>1025</v>
      </c>
      <c r="B524" s="78" t="s">
        <v>1026</v>
      </c>
      <c r="C524" s="83" t="s">
        <v>1025</v>
      </c>
      <c r="D524" s="101">
        <v>0</v>
      </c>
      <c r="E524" s="101">
        <v>0</v>
      </c>
      <c r="F524" s="106" t="str">
        <f t="shared" si="10"/>
        <v>-</v>
      </c>
    </row>
    <row r="525" spans="1:6" s="102" customFormat="1" ht="12.75" customHeight="1" x14ac:dyDescent="0.2">
      <c r="A525" s="104" t="s">
        <v>1027</v>
      </c>
      <c r="B525" s="78" t="s">
        <v>1028</v>
      </c>
      <c r="C525" s="83" t="s">
        <v>1027</v>
      </c>
      <c r="D525" s="101">
        <v>0</v>
      </c>
      <c r="E525" s="101">
        <v>0</v>
      </c>
      <c r="F525" s="106" t="str">
        <f t="shared" si="10"/>
        <v>-</v>
      </c>
    </row>
    <row r="526" spans="1:6" s="102" customFormat="1" ht="12.75" customHeight="1" x14ac:dyDescent="0.2">
      <c r="A526" s="104" t="s">
        <v>1029</v>
      </c>
      <c r="B526" s="78" t="s">
        <v>1030</v>
      </c>
      <c r="C526" s="83" t="s">
        <v>1029</v>
      </c>
      <c r="D526" s="114">
        <f>SUM(D527:D528)</f>
        <v>0</v>
      </c>
      <c r="E526" s="114">
        <f>SUM(E527:E528)</f>
        <v>0</v>
      </c>
      <c r="F526" s="106" t="str">
        <f t="shared" si="10"/>
        <v>-</v>
      </c>
    </row>
    <row r="527" spans="1:6" s="102" customFormat="1" ht="12.75" customHeight="1" x14ac:dyDescent="0.2">
      <c r="A527" s="104" t="s">
        <v>1031</v>
      </c>
      <c r="B527" s="78" t="s">
        <v>1032</v>
      </c>
      <c r="C527" s="83" t="s">
        <v>1031</v>
      </c>
      <c r="D527" s="101">
        <v>0</v>
      </c>
      <c r="E527" s="101">
        <v>0</v>
      </c>
      <c r="F527" s="106" t="str">
        <f t="shared" si="10"/>
        <v>-</v>
      </c>
    </row>
    <row r="528" spans="1:6" s="102" customFormat="1" ht="12.75" customHeight="1" x14ac:dyDescent="0.2">
      <c r="A528" s="104" t="s">
        <v>1033</v>
      </c>
      <c r="B528" s="78" t="s">
        <v>1034</v>
      </c>
      <c r="C528" s="83" t="s">
        <v>1033</v>
      </c>
      <c r="D528" s="101">
        <v>0</v>
      </c>
      <c r="E528" s="101">
        <v>0</v>
      </c>
      <c r="F528" s="106" t="str">
        <f t="shared" si="10"/>
        <v>-</v>
      </c>
    </row>
    <row r="529" spans="1:6" s="102" customFormat="1" ht="12.75" customHeight="1" x14ac:dyDescent="0.2">
      <c r="A529" s="104" t="s">
        <v>1035</v>
      </c>
      <c r="B529" s="78" t="s">
        <v>1036</v>
      </c>
      <c r="C529" s="83" t="s">
        <v>1035</v>
      </c>
      <c r="D529" s="114">
        <f>SUM(D530:D531)</f>
        <v>0</v>
      </c>
      <c r="E529" s="114">
        <f>SUM(E530:E531)</f>
        <v>0</v>
      </c>
      <c r="F529" s="106" t="str">
        <f t="shared" si="10"/>
        <v>-</v>
      </c>
    </row>
    <row r="530" spans="1:6" s="102" customFormat="1" ht="12.75" customHeight="1" x14ac:dyDescent="0.2">
      <c r="A530" s="104" t="s">
        <v>1037</v>
      </c>
      <c r="B530" s="78" t="s">
        <v>1038</v>
      </c>
      <c r="C530" s="83" t="s">
        <v>1037</v>
      </c>
      <c r="D530" s="101">
        <v>0</v>
      </c>
      <c r="E530" s="101">
        <v>0</v>
      </c>
      <c r="F530" s="106" t="str">
        <f t="shared" si="10"/>
        <v>-</v>
      </c>
    </row>
    <row r="531" spans="1:6" s="102" customFormat="1" ht="12.75" customHeight="1" x14ac:dyDescent="0.2">
      <c r="A531" s="104" t="s">
        <v>1039</v>
      </c>
      <c r="B531" s="78" t="s">
        <v>1040</v>
      </c>
      <c r="C531" s="83" t="s">
        <v>1039</v>
      </c>
      <c r="D531" s="101">
        <v>0</v>
      </c>
      <c r="E531" s="101">
        <v>0</v>
      </c>
      <c r="F531" s="106" t="str">
        <f t="shared" si="10"/>
        <v>-</v>
      </c>
    </row>
    <row r="532" spans="1:6" s="102" customFormat="1" ht="12.75" customHeight="1" x14ac:dyDescent="0.2">
      <c r="A532" s="104" t="s">
        <v>1041</v>
      </c>
      <c r="B532" s="78" t="s">
        <v>1042</v>
      </c>
      <c r="C532" s="83" t="s">
        <v>1041</v>
      </c>
      <c r="D532" s="114">
        <f>SUM(D533:D534)</f>
        <v>0</v>
      </c>
      <c r="E532" s="114">
        <f>SUM(E533:E534)</f>
        <v>0</v>
      </c>
      <c r="F532" s="106" t="str">
        <f t="shared" si="10"/>
        <v>-</v>
      </c>
    </row>
    <row r="533" spans="1:6" s="102" customFormat="1" ht="12.75" customHeight="1" x14ac:dyDescent="0.2">
      <c r="A533" s="104" t="s">
        <v>1043</v>
      </c>
      <c r="B533" s="78" t="s">
        <v>1044</v>
      </c>
      <c r="C533" s="83" t="s">
        <v>1043</v>
      </c>
      <c r="D533" s="101">
        <v>0</v>
      </c>
      <c r="E533" s="101">
        <v>0</v>
      </c>
      <c r="F533" s="106" t="str">
        <f t="shared" si="10"/>
        <v>-</v>
      </c>
    </row>
    <row r="534" spans="1:6" s="102" customFormat="1" ht="12.75" customHeight="1" x14ac:dyDescent="0.2">
      <c r="A534" s="104" t="s">
        <v>1045</v>
      </c>
      <c r="B534" s="78" t="s">
        <v>1046</v>
      </c>
      <c r="C534" s="83" t="s">
        <v>1045</v>
      </c>
      <c r="D534" s="101">
        <v>0</v>
      </c>
      <c r="E534" s="101">
        <v>0</v>
      </c>
      <c r="F534" s="106" t="str">
        <f t="shared" si="10"/>
        <v>-</v>
      </c>
    </row>
    <row r="535" spans="1:6" s="102" customFormat="1" ht="12.75" customHeight="1" x14ac:dyDescent="0.2">
      <c r="A535" s="104" t="s">
        <v>1047</v>
      </c>
      <c r="B535" s="78" t="s">
        <v>1048</v>
      </c>
      <c r="C535" s="83" t="s">
        <v>1047</v>
      </c>
      <c r="D535" s="114">
        <f>D536+D571+D584+D597+D629</f>
        <v>0</v>
      </c>
      <c r="E535" s="114">
        <f>E536+E571+E584+E597+E629</f>
        <v>0</v>
      </c>
      <c r="F535" s="106" t="str">
        <f t="shared" si="10"/>
        <v>-</v>
      </c>
    </row>
    <row r="536" spans="1:6" s="102" customFormat="1" ht="24" customHeight="1" x14ac:dyDescent="0.2">
      <c r="A536" s="104" t="s">
        <v>1049</v>
      </c>
      <c r="B536" s="105" t="s">
        <v>1050</v>
      </c>
      <c r="C536" s="83" t="s">
        <v>1049</v>
      </c>
      <c r="D536" s="114">
        <f>D537+D542+D545+D549+D550+D557+D562+D570</f>
        <v>0</v>
      </c>
      <c r="E536" s="114">
        <f>E537+E542+E545+E549+E550+E557+E562+E570</f>
        <v>0</v>
      </c>
      <c r="F536" s="106" t="str">
        <f t="shared" si="10"/>
        <v>-</v>
      </c>
    </row>
    <row r="537" spans="1:6" s="102" customFormat="1" ht="24" customHeight="1" x14ac:dyDescent="0.2">
      <c r="A537" s="104" t="s">
        <v>1051</v>
      </c>
      <c r="B537" s="78" t="s">
        <v>1052</v>
      </c>
      <c r="C537" s="83" t="s">
        <v>1051</v>
      </c>
      <c r="D537" s="114">
        <f>SUM(D538:D541)</f>
        <v>0</v>
      </c>
      <c r="E537" s="114">
        <f>SUM(E538:E541)</f>
        <v>0</v>
      </c>
      <c r="F537" s="106" t="str">
        <f t="shared" si="10"/>
        <v>-</v>
      </c>
    </row>
    <row r="538" spans="1:6" s="102" customFormat="1" ht="12.75" customHeight="1" x14ac:dyDescent="0.2">
      <c r="A538" s="104" t="s">
        <v>1053</v>
      </c>
      <c r="B538" s="78" t="s">
        <v>1054</v>
      </c>
      <c r="C538" s="83" t="s">
        <v>1053</v>
      </c>
      <c r="D538" s="101">
        <v>0</v>
      </c>
      <c r="E538" s="101">
        <v>0</v>
      </c>
      <c r="F538" s="106" t="str">
        <f t="shared" si="10"/>
        <v>-</v>
      </c>
    </row>
    <row r="539" spans="1:6" s="102" customFormat="1" ht="12.75" customHeight="1" x14ac:dyDescent="0.2">
      <c r="A539" s="104" t="s">
        <v>1055</v>
      </c>
      <c r="B539" s="78" t="s">
        <v>1056</v>
      </c>
      <c r="C539" s="83" t="s">
        <v>1055</v>
      </c>
      <c r="D539" s="101">
        <v>0</v>
      </c>
      <c r="E539" s="101">
        <v>0</v>
      </c>
      <c r="F539" s="106" t="str">
        <f t="shared" si="10"/>
        <v>-</v>
      </c>
    </row>
    <row r="540" spans="1:6" s="102" customFormat="1" ht="12.75" customHeight="1" x14ac:dyDescent="0.2">
      <c r="A540" s="104" t="s">
        <v>1057</v>
      </c>
      <c r="B540" s="78" t="s">
        <v>1058</v>
      </c>
      <c r="C540" s="83" t="s">
        <v>1057</v>
      </c>
      <c r="D540" s="101">
        <v>0</v>
      </c>
      <c r="E540" s="101">
        <v>0</v>
      </c>
      <c r="F540" s="106" t="str">
        <f t="shared" si="10"/>
        <v>-</v>
      </c>
    </row>
    <row r="541" spans="1:6" s="102" customFormat="1" ht="12.75" customHeight="1" x14ac:dyDescent="0.2">
      <c r="A541" s="104" t="s">
        <v>1059</v>
      </c>
      <c r="B541" s="78" t="s">
        <v>1060</v>
      </c>
      <c r="C541" s="83" t="s">
        <v>1059</v>
      </c>
      <c r="D541" s="101">
        <v>0</v>
      </c>
      <c r="E541" s="101">
        <v>0</v>
      </c>
      <c r="F541" s="106" t="str">
        <f t="shared" si="10"/>
        <v>-</v>
      </c>
    </row>
    <row r="542" spans="1:6" s="102" customFormat="1" ht="24" customHeight="1" x14ac:dyDescent="0.2">
      <c r="A542" s="104" t="s">
        <v>1061</v>
      </c>
      <c r="B542" s="82" t="s">
        <v>1062</v>
      </c>
      <c r="C542" s="83" t="s">
        <v>1061</v>
      </c>
      <c r="D542" s="114">
        <f>SUM(D543:D544)</f>
        <v>0</v>
      </c>
      <c r="E542" s="114">
        <f>SUM(E543:E544)</f>
        <v>0</v>
      </c>
      <c r="F542" s="106" t="str">
        <f t="shared" si="10"/>
        <v>-</v>
      </c>
    </row>
    <row r="543" spans="1:6" s="102" customFormat="1" ht="24" customHeight="1" x14ac:dyDescent="0.2">
      <c r="A543" s="104" t="s">
        <v>1063</v>
      </c>
      <c r="B543" s="78" t="s">
        <v>1064</v>
      </c>
      <c r="C543" s="83" t="s">
        <v>1063</v>
      </c>
      <c r="D543" s="101">
        <v>0</v>
      </c>
      <c r="E543" s="101">
        <v>0</v>
      </c>
      <c r="F543" s="106" t="str">
        <f t="shared" si="10"/>
        <v>-</v>
      </c>
    </row>
    <row r="544" spans="1:6" s="102" customFormat="1" ht="24" customHeight="1" x14ac:dyDescent="0.2">
      <c r="A544" s="104" t="s">
        <v>1065</v>
      </c>
      <c r="B544" s="78" t="s">
        <v>1066</v>
      </c>
      <c r="C544" s="83" t="s">
        <v>1065</v>
      </c>
      <c r="D544" s="101">
        <v>0</v>
      </c>
      <c r="E544" s="101">
        <v>0</v>
      </c>
      <c r="F544" s="106" t="str">
        <f t="shared" si="10"/>
        <v>-</v>
      </c>
    </row>
    <row r="545" spans="1:6" s="102" customFormat="1" ht="24" customHeight="1" x14ac:dyDescent="0.2">
      <c r="A545" s="104" t="s">
        <v>1067</v>
      </c>
      <c r="B545" s="78" t="s">
        <v>1068</v>
      </c>
      <c r="C545" s="83" t="s">
        <v>1067</v>
      </c>
      <c r="D545" s="114">
        <f>SUM(D546:D548)</f>
        <v>0</v>
      </c>
      <c r="E545" s="114">
        <f>SUM(E546:E548)</f>
        <v>0</v>
      </c>
      <c r="F545" s="106" t="str">
        <f t="shared" si="10"/>
        <v>-</v>
      </c>
    </row>
    <row r="546" spans="1:6" s="102" customFormat="1" ht="12.75" customHeight="1" x14ac:dyDescent="0.2">
      <c r="A546" s="104" t="s">
        <v>1069</v>
      </c>
      <c r="B546" s="78" t="s">
        <v>1070</v>
      </c>
      <c r="C546" s="83" t="s">
        <v>1069</v>
      </c>
      <c r="D546" s="101">
        <v>0</v>
      </c>
      <c r="E546" s="101">
        <v>0</v>
      </c>
      <c r="F546" s="106" t="str">
        <f t="shared" si="10"/>
        <v>-</v>
      </c>
    </row>
    <row r="547" spans="1:6" s="102" customFormat="1" ht="12.75" customHeight="1" x14ac:dyDescent="0.2">
      <c r="A547" s="123" t="s">
        <v>1071</v>
      </c>
      <c r="B547" s="78" t="s">
        <v>1072</v>
      </c>
      <c r="C547" s="85" t="s">
        <v>1071</v>
      </c>
      <c r="D547" s="101">
        <v>0</v>
      </c>
      <c r="E547" s="101">
        <v>0</v>
      </c>
      <c r="F547" s="106" t="str">
        <f t="shared" si="10"/>
        <v>-</v>
      </c>
    </row>
    <row r="548" spans="1:6" s="102" customFormat="1" ht="12.75" customHeight="1" x14ac:dyDescent="0.2">
      <c r="A548" s="123" t="s">
        <v>1073</v>
      </c>
      <c r="B548" s="78" t="s">
        <v>1074</v>
      </c>
      <c r="C548" s="85" t="s">
        <v>1073</v>
      </c>
      <c r="D548" s="101">
        <v>0</v>
      </c>
      <c r="E548" s="101">
        <v>0</v>
      </c>
      <c r="F548" s="106" t="str">
        <f t="shared" si="10"/>
        <v>-</v>
      </c>
    </row>
    <row r="549" spans="1:6" s="102" customFormat="1" ht="12.75" customHeight="1" x14ac:dyDescent="0.2">
      <c r="A549" s="104" t="s">
        <v>1075</v>
      </c>
      <c r="B549" s="82" t="s">
        <v>1076</v>
      </c>
      <c r="C549" s="83" t="s">
        <v>1075</v>
      </c>
      <c r="D549" s="101">
        <v>0</v>
      </c>
      <c r="E549" s="101">
        <v>0</v>
      </c>
      <c r="F549" s="106" t="str">
        <f t="shared" si="10"/>
        <v>-</v>
      </c>
    </row>
    <row r="550" spans="1:6" s="102" customFormat="1" ht="24" customHeight="1" x14ac:dyDescent="0.2">
      <c r="A550" s="104" t="s">
        <v>1077</v>
      </c>
      <c r="B550" s="78" t="s">
        <v>1078</v>
      </c>
      <c r="C550" s="83" t="s">
        <v>1077</v>
      </c>
      <c r="D550" s="114">
        <f>SUM(D551:D556)</f>
        <v>0</v>
      </c>
      <c r="E550" s="114">
        <f>SUM(E551:E556)</f>
        <v>0</v>
      </c>
      <c r="F550" s="106" t="str">
        <f t="shared" si="10"/>
        <v>-</v>
      </c>
    </row>
    <row r="551" spans="1:6" s="102" customFormat="1" ht="12.75" customHeight="1" x14ac:dyDescent="0.2">
      <c r="A551" s="104" t="s">
        <v>1079</v>
      </c>
      <c r="B551" s="78" t="s">
        <v>1080</v>
      </c>
      <c r="C551" s="83" t="s">
        <v>1079</v>
      </c>
      <c r="D551" s="101">
        <v>0</v>
      </c>
      <c r="E551" s="101">
        <v>0</v>
      </c>
      <c r="F551" s="106" t="str">
        <f t="shared" si="10"/>
        <v>-</v>
      </c>
    </row>
    <row r="552" spans="1:6" s="102" customFormat="1" ht="12.75" customHeight="1" x14ac:dyDescent="0.2">
      <c r="A552" s="104" t="s">
        <v>1081</v>
      </c>
      <c r="B552" s="78" t="s">
        <v>1082</v>
      </c>
      <c r="C552" s="83" t="s">
        <v>1081</v>
      </c>
      <c r="D552" s="101">
        <v>0</v>
      </c>
      <c r="E552" s="101">
        <v>0</v>
      </c>
      <c r="F552" s="106" t="str">
        <f t="shared" si="10"/>
        <v>-</v>
      </c>
    </row>
    <row r="553" spans="1:6" s="102" customFormat="1" ht="24" customHeight="1" x14ac:dyDescent="0.2">
      <c r="A553" s="104" t="s">
        <v>1083</v>
      </c>
      <c r="B553" s="78" t="s">
        <v>1084</v>
      </c>
      <c r="C553" s="83" t="s">
        <v>1083</v>
      </c>
      <c r="D553" s="101">
        <v>0</v>
      </c>
      <c r="E553" s="101">
        <v>0</v>
      </c>
      <c r="F553" s="106" t="str">
        <f t="shared" si="10"/>
        <v>-</v>
      </c>
    </row>
    <row r="554" spans="1:6" s="102" customFormat="1" ht="12.75" customHeight="1" x14ac:dyDescent="0.2">
      <c r="A554" s="104" t="s">
        <v>1085</v>
      </c>
      <c r="B554" s="78" t="s">
        <v>1086</v>
      </c>
      <c r="C554" s="83" t="s">
        <v>1085</v>
      </c>
      <c r="D554" s="101">
        <v>0</v>
      </c>
      <c r="E554" s="101">
        <v>0</v>
      </c>
      <c r="F554" s="106" t="str">
        <f t="shared" si="10"/>
        <v>-</v>
      </c>
    </row>
    <row r="555" spans="1:6" s="102" customFormat="1" ht="12.75" customHeight="1" x14ac:dyDescent="0.2">
      <c r="A555" s="104" t="s">
        <v>1087</v>
      </c>
      <c r="B555" s="78" t="s">
        <v>1088</v>
      </c>
      <c r="C555" s="83" t="s">
        <v>1087</v>
      </c>
      <c r="D555" s="101">
        <v>0</v>
      </c>
      <c r="E555" s="101">
        <v>0</v>
      </c>
      <c r="F555" s="106" t="str">
        <f t="shared" si="10"/>
        <v>-</v>
      </c>
    </row>
    <row r="556" spans="1:6" s="102" customFormat="1" ht="12.75" customHeight="1" x14ac:dyDescent="0.2">
      <c r="A556" s="104" t="s">
        <v>1089</v>
      </c>
      <c r="B556" s="78" t="s">
        <v>1090</v>
      </c>
      <c r="C556" s="83" t="s">
        <v>1089</v>
      </c>
      <c r="D556" s="101">
        <v>0</v>
      </c>
      <c r="E556" s="101">
        <v>0</v>
      </c>
      <c r="F556" s="106" t="str">
        <f t="shared" si="10"/>
        <v>-</v>
      </c>
    </row>
    <row r="557" spans="1:6" s="102" customFormat="1" ht="24" customHeight="1" x14ac:dyDescent="0.2">
      <c r="A557" s="104" t="s">
        <v>1091</v>
      </c>
      <c r="B557" s="82" t="s">
        <v>1092</v>
      </c>
      <c r="C557" s="83" t="s">
        <v>1091</v>
      </c>
      <c r="D557" s="114">
        <f>SUM(D558:D561)</f>
        <v>0</v>
      </c>
      <c r="E557" s="114">
        <f>SUM(E558:E561)</f>
        <v>0</v>
      </c>
      <c r="F557" s="106" t="str">
        <f t="shared" si="10"/>
        <v>-</v>
      </c>
    </row>
    <row r="558" spans="1:6" s="102" customFormat="1" ht="12.75" customHeight="1" x14ac:dyDescent="0.2">
      <c r="A558" s="104" t="s">
        <v>1093</v>
      </c>
      <c r="B558" s="78" t="s">
        <v>1094</v>
      </c>
      <c r="C558" s="83" t="s">
        <v>1093</v>
      </c>
      <c r="D558" s="101">
        <v>0</v>
      </c>
      <c r="E558" s="101">
        <v>0</v>
      </c>
      <c r="F558" s="106" t="str">
        <f t="shared" ref="F558:F621" si="11">IF(D558&lt;&gt;0,IF(E558/D558&gt;=100,"&gt;&gt;100",E558/D558*100),"-")</f>
        <v>-</v>
      </c>
    </row>
    <row r="559" spans="1:6" s="102" customFormat="1" ht="12.75" customHeight="1" x14ac:dyDescent="0.2">
      <c r="A559" s="104" t="s">
        <v>1095</v>
      </c>
      <c r="B559" s="78" t="s">
        <v>1096</v>
      </c>
      <c r="C559" s="83" t="s">
        <v>1095</v>
      </c>
      <c r="D559" s="101">
        <v>0</v>
      </c>
      <c r="E559" s="101">
        <v>0</v>
      </c>
      <c r="F559" s="106" t="str">
        <f t="shared" si="11"/>
        <v>-</v>
      </c>
    </row>
    <row r="560" spans="1:6" s="102" customFormat="1" ht="12.75" customHeight="1" x14ac:dyDescent="0.2">
      <c r="A560" s="104" t="s">
        <v>1097</v>
      </c>
      <c r="B560" s="78" t="s">
        <v>1098</v>
      </c>
      <c r="C560" s="83" t="s">
        <v>1097</v>
      </c>
      <c r="D560" s="101">
        <v>0</v>
      </c>
      <c r="E560" s="101">
        <v>0</v>
      </c>
      <c r="F560" s="106" t="str">
        <f t="shared" si="11"/>
        <v>-</v>
      </c>
    </row>
    <row r="561" spans="1:6" s="102" customFormat="1" ht="12.75" customHeight="1" x14ac:dyDescent="0.2">
      <c r="A561" s="104" t="s">
        <v>1099</v>
      </c>
      <c r="B561" s="78" t="s">
        <v>1100</v>
      </c>
      <c r="C561" s="83" t="s">
        <v>1099</v>
      </c>
      <c r="D561" s="101">
        <v>0</v>
      </c>
      <c r="E561" s="101">
        <v>0</v>
      </c>
      <c r="F561" s="106" t="str">
        <f t="shared" si="11"/>
        <v>-</v>
      </c>
    </row>
    <row r="562" spans="1:6" s="102" customFormat="1" ht="12.75" customHeight="1" x14ac:dyDescent="0.2">
      <c r="A562" s="104" t="s">
        <v>1101</v>
      </c>
      <c r="B562" s="78" t="s">
        <v>1102</v>
      </c>
      <c r="C562" s="83" t="s">
        <v>1101</v>
      </c>
      <c r="D562" s="114">
        <f>SUM(D563:D569)</f>
        <v>0</v>
      </c>
      <c r="E562" s="114">
        <f>SUM(E563:E569)</f>
        <v>0</v>
      </c>
      <c r="F562" s="106" t="str">
        <f t="shared" si="11"/>
        <v>-</v>
      </c>
    </row>
    <row r="563" spans="1:6" s="102" customFormat="1" ht="12.75" customHeight="1" x14ac:dyDescent="0.2">
      <c r="A563" s="104" t="s">
        <v>1103</v>
      </c>
      <c r="B563" s="78" t="s">
        <v>1104</v>
      </c>
      <c r="C563" s="83" t="s">
        <v>1103</v>
      </c>
      <c r="D563" s="101">
        <v>0</v>
      </c>
      <c r="E563" s="101">
        <v>0</v>
      </c>
      <c r="F563" s="106" t="str">
        <f t="shared" si="11"/>
        <v>-</v>
      </c>
    </row>
    <row r="564" spans="1:6" s="102" customFormat="1" ht="12.75" customHeight="1" x14ac:dyDescent="0.2">
      <c r="A564" s="104" t="s">
        <v>1105</v>
      </c>
      <c r="B564" s="78" t="s">
        <v>1106</v>
      </c>
      <c r="C564" s="83" t="s">
        <v>1105</v>
      </c>
      <c r="D564" s="101">
        <v>0</v>
      </c>
      <c r="E564" s="101">
        <v>0</v>
      </c>
      <c r="F564" s="106" t="str">
        <f t="shared" si="11"/>
        <v>-</v>
      </c>
    </row>
    <row r="565" spans="1:6" s="102" customFormat="1" ht="12.75" customHeight="1" x14ac:dyDescent="0.2">
      <c r="A565" s="104" t="s">
        <v>1107</v>
      </c>
      <c r="B565" s="78" t="s">
        <v>1108</v>
      </c>
      <c r="C565" s="83" t="s">
        <v>1107</v>
      </c>
      <c r="D565" s="101">
        <v>0</v>
      </c>
      <c r="E565" s="101">
        <v>0</v>
      </c>
      <c r="F565" s="106" t="str">
        <f t="shared" si="11"/>
        <v>-</v>
      </c>
    </row>
    <row r="566" spans="1:6" s="102" customFormat="1" ht="12.75" customHeight="1" x14ac:dyDescent="0.2">
      <c r="A566" s="104" t="s">
        <v>1109</v>
      </c>
      <c r="B566" s="78" t="s">
        <v>1110</v>
      </c>
      <c r="C566" s="83" t="s">
        <v>1109</v>
      </c>
      <c r="D566" s="101">
        <v>0</v>
      </c>
      <c r="E566" s="101">
        <v>0</v>
      </c>
      <c r="F566" s="106" t="str">
        <f t="shared" si="11"/>
        <v>-</v>
      </c>
    </row>
    <row r="567" spans="1:6" s="102" customFormat="1" ht="12.75" customHeight="1" x14ac:dyDescent="0.2">
      <c r="A567" s="104" t="s">
        <v>1111</v>
      </c>
      <c r="B567" s="78" t="s">
        <v>1112</v>
      </c>
      <c r="C567" s="83" t="s">
        <v>1111</v>
      </c>
      <c r="D567" s="101">
        <v>0</v>
      </c>
      <c r="E567" s="101">
        <v>0</v>
      </c>
      <c r="F567" s="106" t="str">
        <f t="shared" si="11"/>
        <v>-</v>
      </c>
    </row>
    <row r="568" spans="1:6" s="102" customFormat="1" ht="12.75" customHeight="1" x14ac:dyDescent="0.2">
      <c r="A568" s="33" t="s">
        <v>1113</v>
      </c>
      <c r="B568" s="105" t="s">
        <v>1114</v>
      </c>
      <c r="C568" s="115" t="s">
        <v>1113</v>
      </c>
      <c r="D568" s="160">
        <v>0</v>
      </c>
      <c r="E568" s="160">
        <v>0</v>
      </c>
      <c r="F568" s="117" t="str">
        <f t="shared" si="11"/>
        <v>-</v>
      </c>
    </row>
    <row r="569" spans="1:6" s="102" customFormat="1" ht="12" customHeight="1" x14ac:dyDescent="0.2">
      <c r="A569" s="33" t="s">
        <v>1115</v>
      </c>
      <c r="B569" s="118" t="s">
        <v>1116</v>
      </c>
      <c r="C569" s="115" t="s">
        <v>1115</v>
      </c>
      <c r="D569" s="160">
        <v>0</v>
      </c>
      <c r="E569" s="160">
        <v>0</v>
      </c>
      <c r="F569" s="117" t="str">
        <f t="shared" si="11"/>
        <v>-</v>
      </c>
    </row>
    <row r="570" spans="1:6" s="102" customFormat="1" ht="12.75" customHeight="1" x14ac:dyDescent="0.2">
      <c r="A570" s="33" t="s">
        <v>1117</v>
      </c>
      <c r="B570" s="105" t="s">
        <v>1118</v>
      </c>
      <c r="C570" s="115" t="s">
        <v>1117</v>
      </c>
      <c r="D570" s="160">
        <v>0</v>
      </c>
      <c r="E570" s="160">
        <v>0</v>
      </c>
      <c r="F570" s="117" t="str">
        <f t="shared" si="11"/>
        <v>-</v>
      </c>
    </row>
    <row r="571" spans="1:6" s="102" customFormat="1" ht="24" customHeight="1" x14ac:dyDescent="0.2">
      <c r="A571" s="104" t="s">
        <v>1119</v>
      </c>
      <c r="B571" s="105" t="s">
        <v>1120</v>
      </c>
      <c r="C571" s="83" t="s">
        <v>1119</v>
      </c>
      <c r="D571" s="114">
        <f>D572+D575+D578+D581</f>
        <v>0</v>
      </c>
      <c r="E571" s="114">
        <f>E572+E575+E578+E581</f>
        <v>0</v>
      </c>
      <c r="F571" s="106" t="str">
        <f t="shared" si="11"/>
        <v>-</v>
      </c>
    </row>
    <row r="572" spans="1:6" s="102" customFormat="1" ht="12.75" customHeight="1" x14ac:dyDescent="0.2">
      <c r="A572" s="104" t="s">
        <v>1121</v>
      </c>
      <c r="B572" s="78" t="s">
        <v>1122</v>
      </c>
      <c r="C572" s="83" t="s">
        <v>1121</v>
      </c>
      <c r="D572" s="114">
        <f>SUM(D573:D574)</f>
        <v>0</v>
      </c>
      <c r="E572" s="114">
        <f>SUM(E573:E574)</f>
        <v>0</v>
      </c>
      <c r="F572" s="106" t="str">
        <f t="shared" si="11"/>
        <v>-</v>
      </c>
    </row>
    <row r="573" spans="1:6" s="102" customFormat="1" ht="12.75" customHeight="1" x14ac:dyDescent="0.2">
      <c r="A573" s="104" t="s">
        <v>1123</v>
      </c>
      <c r="B573" s="78" t="s">
        <v>1124</v>
      </c>
      <c r="C573" s="83" t="s">
        <v>1123</v>
      </c>
      <c r="D573" s="101">
        <v>0</v>
      </c>
      <c r="E573" s="101">
        <v>0</v>
      </c>
      <c r="F573" s="106" t="str">
        <f t="shared" si="11"/>
        <v>-</v>
      </c>
    </row>
    <row r="574" spans="1:6" s="102" customFormat="1" ht="12.75" customHeight="1" x14ac:dyDescent="0.2">
      <c r="A574" s="104" t="s">
        <v>1125</v>
      </c>
      <c r="B574" s="78" t="s">
        <v>1126</v>
      </c>
      <c r="C574" s="83" t="s">
        <v>1125</v>
      </c>
      <c r="D574" s="101">
        <v>0</v>
      </c>
      <c r="E574" s="101">
        <v>0</v>
      </c>
      <c r="F574" s="106" t="str">
        <f t="shared" si="11"/>
        <v>-</v>
      </c>
    </row>
    <row r="575" spans="1:6" s="102" customFormat="1" ht="12.75" customHeight="1" x14ac:dyDescent="0.2">
      <c r="A575" s="104" t="s">
        <v>1127</v>
      </c>
      <c r="B575" s="78" t="s">
        <v>1128</v>
      </c>
      <c r="C575" s="83" t="s">
        <v>1127</v>
      </c>
      <c r="D575" s="114">
        <f>SUM(D576:D577)</f>
        <v>0</v>
      </c>
      <c r="E575" s="114">
        <f>SUM(E576:E577)</f>
        <v>0</v>
      </c>
      <c r="F575" s="106" t="str">
        <f t="shared" si="11"/>
        <v>-</v>
      </c>
    </row>
    <row r="576" spans="1:6" s="102" customFormat="1" ht="12.75" customHeight="1" x14ac:dyDescent="0.2">
      <c r="A576" s="104" t="s">
        <v>1129</v>
      </c>
      <c r="B576" s="78" t="s">
        <v>920</v>
      </c>
      <c r="C576" s="83" t="s">
        <v>1129</v>
      </c>
      <c r="D576" s="101">
        <v>0</v>
      </c>
      <c r="E576" s="101">
        <v>0</v>
      </c>
      <c r="F576" s="106" t="str">
        <f t="shared" si="11"/>
        <v>-</v>
      </c>
    </row>
    <row r="577" spans="1:6" s="102" customFormat="1" ht="12.75" customHeight="1" x14ac:dyDescent="0.2">
      <c r="A577" s="104" t="s">
        <v>1130</v>
      </c>
      <c r="B577" s="78" t="s">
        <v>922</v>
      </c>
      <c r="C577" s="83" t="s">
        <v>1130</v>
      </c>
      <c r="D577" s="101">
        <v>0</v>
      </c>
      <c r="E577" s="101">
        <v>0</v>
      </c>
      <c r="F577" s="106" t="str">
        <f t="shared" si="11"/>
        <v>-</v>
      </c>
    </row>
    <row r="578" spans="1:6" s="102" customFormat="1" ht="12.75" customHeight="1" x14ac:dyDescent="0.2">
      <c r="A578" s="104" t="s">
        <v>1131</v>
      </c>
      <c r="B578" s="78" t="s">
        <v>1132</v>
      </c>
      <c r="C578" s="83" t="s">
        <v>1131</v>
      </c>
      <c r="D578" s="114">
        <f>SUM(D579:D580)</f>
        <v>0</v>
      </c>
      <c r="E578" s="114">
        <f>SUM(E579:E580)</f>
        <v>0</v>
      </c>
      <c r="F578" s="106" t="str">
        <f t="shared" si="11"/>
        <v>-</v>
      </c>
    </row>
    <row r="579" spans="1:6" s="102" customFormat="1" ht="12.75" customHeight="1" x14ac:dyDescent="0.2">
      <c r="A579" s="104" t="s">
        <v>1133</v>
      </c>
      <c r="B579" s="78" t="s">
        <v>926</v>
      </c>
      <c r="C579" s="83" t="s">
        <v>1133</v>
      </c>
      <c r="D579" s="101">
        <v>0</v>
      </c>
      <c r="E579" s="101">
        <v>0</v>
      </c>
      <c r="F579" s="106" t="str">
        <f t="shared" si="11"/>
        <v>-</v>
      </c>
    </row>
    <row r="580" spans="1:6" s="102" customFormat="1" ht="12.75" customHeight="1" x14ac:dyDescent="0.2">
      <c r="A580" s="104" t="s">
        <v>1134</v>
      </c>
      <c r="B580" s="78" t="s">
        <v>928</v>
      </c>
      <c r="C580" s="83" t="s">
        <v>1134</v>
      </c>
      <c r="D580" s="101">
        <v>0</v>
      </c>
      <c r="E580" s="101">
        <v>0</v>
      </c>
      <c r="F580" s="106" t="str">
        <f t="shared" si="11"/>
        <v>-</v>
      </c>
    </row>
    <row r="581" spans="1:6" s="102" customFormat="1" ht="12.75" customHeight="1" x14ac:dyDescent="0.2">
      <c r="A581" s="104" t="s">
        <v>1135</v>
      </c>
      <c r="B581" s="78" t="s">
        <v>1136</v>
      </c>
      <c r="C581" s="83" t="s">
        <v>1135</v>
      </c>
      <c r="D581" s="114">
        <f>SUM(D582:D583)</f>
        <v>0</v>
      </c>
      <c r="E581" s="114">
        <f>SUM(E582:E583)</f>
        <v>0</v>
      </c>
      <c r="F581" s="106" t="str">
        <f t="shared" si="11"/>
        <v>-</v>
      </c>
    </row>
    <row r="582" spans="1:6" s="102" customFormat="1" ht="12.75" customHeight="1" x14ac:dyDescent="0.2">
      <c r="A582" s="123" t="s">
        <v>1137</v>
      </c>
      <c r="B582" s="78" t="s">
        <v>1138</v>
      </c>
      <c r="C582" s="85" t="s">
        <v>1137</v>
      </c>
      <c r="D582" s="101">
        <v>0</v>
      </c>
      <c r="E582" s="101">
        <v>0</v>
      </c>
      <c r="F582" s="106" t="str">
        <f t="shared" si="11"/>
        <v>-</v>
      </c>
    </row>
    <row r="583" spans="1:6" s="102" customFormat="1" ht="12.75" customHeight="1" x14ac:dyDescent="0.2">
      <c r="A583" s="123" t="s">
        <v>1139</v>
      </c>
      <c r="B583" s="78" t="s">
        <v>1046</v>
      </c>
      <c r="C583" s="85" t="s">
        <v>1139</v>
      </c>
      <c r="D583" s="101">
        <v>0</v>
      </c>
      <c r="E583" s="101">
        <v>0</v>
      </c>
      <c r="F583" s="106" t="str">
        <f t="shared" si="11"/>
        <v>-</v>
      </c>
    </row>
    <row r="584" spans="1:6" s="102" customFormat="1" ht="24" customHeight="1" x14ac:dyDescent="0.2">
      <c r="A584" s="104" t="s">
        <v>1140</v>
      </c>
      <c r="B584" s="105" t="s">
        <v>1141</v>
      </c>
      <c r="C584" s="83" t="s">
        <v>1140</v>
      </c>
      <c r="D584" s="114">
        <f>D585+D589+D591+D594</f>
        <v>0</v>
      </c>
      <c r="E584" s="114">
        <f>E585+E589+E591+E594</f>
        <v>0</v>
      </c>
      <c r="F584" s="106" t="str">
        <f t="shared" si="11"/>
        <v>-</v>
      </c>
    </row>
    <row r="585" spans="1:6" s="102" customFormat="1" ht="24" customHeight="1" x14ac:dyDescent="0.2">
      <c r="A585" s="104" t="s">
        <v>1142</v>
      </c>
      <c r="B585" s="118" t="s">
        <v>1143</v>
      </c>
      <c r="C585" s="83" t="s">
        <v>1142</v>
      </c>
      <c r="D585" s="114">
        <f>SUM(D586:D588)</f>
        <v>0</v>
      </c>
      <c r="E585" s="114">
        <f>SUM(E586:E588)</f>
        <v>0</v>
      </c>
      <c r="F585" s="106" t="str">
        <f t="shared" si="11"/>
        <v>-</v>
      </c>
    </row>
    <row r="586" spans="1:6" s="102" customFormat="1" ht="12.75" customHeight="1" x14ac:dyDescent="0.2">
      <c r="A586" s="104" t="s">
        <v>1144</v>
      </c>
      <c r="B586" s="105" t="s">
        <v>940</v>
      </c>
      <c r="C586" s="83" t="s">
        <v>1144</v>
      </c>
      <c r="D586" s="101">
        <v>0</v>
      </c>
      <c r="E586" s="101">
        <v>0</v>
      </c>
      <c r="F586" s="106" t="str">
        <f t="shared" si="11"/>
        <v>-</v>
      </c>
    </row>
    <row r="587" spans="1:6" s="102" customFormat="1" ht="12.75" customHeight="1" x14ac:dyDescent="0.2">
      <c r="A587" s="104" t="s">
        <v>1145</v>
      </c>
      <c r="B587" s="105" t="s">
        <v>942</v>
      </c>
      <c r="C587" s="83" t="s">
        <v>1145</v>
      </c>
      <c r="D587" s="101">
        <v>0</v>
      </c>
      <c r="E587" s="101">
        <v>0</v>
      </c>
      <c r="F587" s="106" t="str">
        <f t="shared" si="11"/>
        <v>-</v>
      </c>
    </row>
    <row r="588" spans="1:6" s="102" customFormat="1" ht="12.75" customHeight="1" x14ac:dyDescent="0.2">
      <c r="A588" s="104" t="s">
        <v>1146</v>
      </c>
      <c r="B588" s="105" t="s">
        <v>944</v>
      </c>
      <c r="C588" s="83" t="s">
        <v>1146</v>
      </c>
      <c r="D588" s="101">
        <v>0</v>
      </c>
      <c r="E588" s="101">
        <v>0</v>
      </c>
      <c r="F588" s="106" t="str">
        <f t="shared" si="11"/>
        <v>-</v>
      </c>
    </row>
    <row r="589" spans="1:6" s="102" customFormat="1" ht="24" customHeight="1" x14ac:dyDescent="0.2">
      <c r="A589" s="104" t="s">
        <v>1147</v>
      </c>
      <c r="B589" s="105" t="s">
        <v>1148</v>
      </c>
      <c r="C589" s="83" t="s">
        <v>1147</v>
      </c>
      <c r="D589" s="114">
        <f>D590</f>
        <v>0</v>
      </c>
      <c r="E589" s="114">
        <f>E590</f>
        <v>0</v>
      </c>
      <c r="F589" s="106" t="str">
        <f t="shared" si="11"/>
        <v>-</v>
      </c>
    </row>
    <row r="590" spans="1:6" s="102" customFormat="1" ht="12.75" customHeight="1" x14ac:dyDescent="0.2">
      <c r="A590" s="104" t="s">
        <v>1149</v>
      </c>
      <c r="B590" s="105" t="s">
        <v>1150</v>
      </c>
      <c r="C590" s="83" t="s">
        <v>1149</v>
      </c>
      <c r="D590" s="101">
        <v>0</v>
      </c>
      <c r="E590" s="101">
        <v>0</v>
      </c>
      <c r="F590" s="106" t="str">
        <f t="shared" si="11"/>
        <v>-</v>
      </c>
    </row>
    <row r="591" spans="1:6" s="102" customFormat="1" ht="24" customHeight="1" x14ac:dyDescent="0.2">
      <c r="A591" s="104" t="s">
        <v>1151</v>
      </c>
      <c r="B591" s="105" t="s">
        <v>1152</v>
      </c>
      <c r="C591" s="83" t="s">
        <v>1151</v>
      </c>
      <c r="D591" s="114">
        <f>SUM(D592:D593)</f>
        <v>0</v>
      </c>
      <c r="E591" s="114">
        <f>SUM(E592:E593)</f>
        <v>0</v>
      </c>
      <c r="F591" s="106" t="str">
        <f t="shared" si="11"/>
        <v>-</v>
      </c>
    </row>
    <row r="592" spans="1:6" s="102" customFormat="1" ht="24" customHeight="1" x14ac:dyDescent="0.2">
      <c r="A592" s="104" t="s">
        <v>1153</v>
      </c>
      <c r="B592" s="118" t="s">
        <v>1154</v>
      </c>
      <c r="C592" s="83" t="s">
        <v>1153</v>
      </c>
      <c r="D592" s="101">
        <v>0</v>
      </c>
      <c r="E592" s="101">
        <v>0</v>
      </c>
      <c r="F592" s="106" t="str">
        <f t="shared" si="11"/>
        <v>-</v>
      </c>
    </row>
    <row r="593" spans="1:6" s="102" customFormat="1" ht="12.75" customHeight="1" x14ac:dyDescent="0.2">
      <c r="A593" s="104" t="s">
        <v>1155</v>
      </c>
      <c r="B593" s="105" t="s">
        <v>1156</v>
      </c>
      <c r="C593" s="83" t="s">
        <v>1155</v>
      </c>
      <c r="D593" s="101">
        <v>0</v>
      </c>
      <c r="E593" s="101">
        <v>0</v>
      </c>
      <c r="F593" s="106" t="str">
        <f t="shared" si="11"/>
        <v>-</v>
      </c>
    </row>
    <row r="594" spans="1:6" s="102" customFormat="1" ht="24" customHeight="1" x14ac:dyDescent="0.2">
      <c r="A594" s="123" t="s">
        <v>1157</v>
      </c>
      <c r="B594" s="105" t="s">
        <v>1158</v>
      </c>
      <c r="C594" s="85" t="s">
        <v>1157</v>
      </c>
      <c r="D594" s="114">
        <f>SUM(D595:D596)</f>
        <v>0</v>
      </c>
      <c r="E594" s="114">
        <f>SUM(E595:E596)</f>
        <v>0</v>
      </c>
      <c r="F594" s="106" t="str">
        <f t="shared" si="11"/>
        <v>-</v>
      </c>
    </row>
    <row r="595" spans="1:6" s="102" customFormat="1" ht="12.75" customHeight="1" x14ac:dyDescent="0.2">
      <c r="A595" s="104" t="s">
        <v>1159</v>
      </c>
      <c r="B595" s="78" t="s">
        <v>956</v>
      </c>
      <c r="C595" s="83" t="s">
        <v>1159</v>
      </c>
      <c r="D595" s="101">
        <v>0</v>
      </c>
      <c r="E595" s="101">
        <v>0</v>
      </c>
      <c r="F595" s="106" t="str">
        <f t="shared" si="11"/>
        <v>-</v>
      </c>
    </row>
    <row r="596" spans="1:6" s="102" customFormat="1" ht="12.75" customHeight="1" x14ac:dyDescent="0.2">
      <c r="A596" s="104" t="s">
        <v>1160</v>
      </c>
      <c r="B596" s="78" t="s">
        <v>958</v>
      </c>
      <c r="C596" s="83" t="s">
        <v>1160</v>
      </c>
      <c r="D596" s="101">
        <v>0</v>
      </c>
      <c r="E596" s="101">
        <v>0</v>
      </c>
      <c r="F596" s="106" t="str">
        <f t="shared" si="11"/>
        <v>-</v>
      </c>
    </row>
    <row r="597" spans="1:6" s="102" customFormat="1" ht="24" customHeight="1" x14ac:dyDescent="0.2">
      <c r="A597" s="104" t="s">
        <v>1161</v>
      </c>
      <c r="B597" s="82" t="s">
        <v>1162</v>
      </c>
      <c r="C597" s="83" t="s">
        <v>1161</v>
      </c>
      <c r="D597" s="114">
        <f>D598+D603+D607+D609+D616+D621</f>
        <v>0</v>
      </c>
      <c r="E597" s="114">
        <f>E598+E603+E607+E609+E616+E621</f>
        <v>0</v>
      </c>
      <c r="F597" s="106" t="str">
        <f t="shared" si="11"/>
        <v>-</v>
      </c>
    </row>
    <row r="598" spans="1:6" s="102" customFormat="1" ht="24" customHeight="1" x14ac:dyDescent="0.2">
      <c r="A598" s="104" t="s">
        <v>1163</v>
      </c>
      <c r="B598" s="78" t="s">
        <v>1164</v>
      </c>
      <c r="C598" s="83" t="s">
        <v>1163</v>
      </c>
      <c r="D598" s="114">
        <f>SUM(D599:D602)</f>
        <v>0</v>
      </c>
      <c r="E598" s="114">
        <f>SUM(E599:E602)</f>
        <v>0</v>
      </c>
      <c r="F598" s="106" t="str">
        <f t="shared" si="11"/>
        <v>-</v>
      </c>
    </row>
    <row r="599" spans="1:6" s="102" customFormat="1" ht="12.75" customHeight="1" x14ac:dyDescent="0.2">
      <c r="A599" s="104" t="s">
        <v>1165</v>
      </c>
      <c r="B599" s="78" t="s">
        <v>1166</v>
      </c>
      <c r="C599" s="83" t="s">
        <v>1165</v>
      </c>
      <c r="D599" s="101">
        <v>0</v>
      </c>
      <c r="E599" s="101">
        <v>0</v>
      </c>
      <c r="F599" s="106" t="str">
        <f t="shared" si="11"/>
        <v>-</v>
      </c>
    </row>
    <row r="600" spans="1:6" s="102" customFormat="1" ht="12.75" customHeight="1" x14ac:dyDescent="0.2">
      <c r="A600" s="104" t="s">
        <v>1167</v>
      </c>
      <c r="B600" s="78" t="s">
        <v>1168</v>
      </c>
      <c r="C600" s="83" t="s">
        <v>1167</v>
      </c>
      <c r="D600" s="101">
        <v>0</v>
      </c>
      <c r="E600" s="101">
        <v>0</v>
      </c>
      <c r="F600" s="106" t="str">
        <f t="shared" si="11"/>
        <v>-</v>
      </c>
    </row>
    <row r="601" spans="1:6" s="102" customFormat="1" ht="12.75" customHeight="1" x14ac:dyDescent="0.2">
      <c r="A601" s="104" t="s">
        <v>1169</v>
      </c>
      <c r="B601" s="78" t="s">
        <v>1170</v>
      </c>
      <c r="C601" s="83" t="s">
        <v>1169</v>
      </c>
      <c r="D601" s="101">
        <v>0</v>
      </c>
      <c r="E601" s="101">
        <v>0</v>
      </c>
      <c r="F601" s="106" t="str">
        <f t="shared" si="11"/>
        <v>-</v>
      </c>
    </row>
    <row r="602" spans="1:6" s="102" customFormat="1" ht="12.75" customHeight="1" x14ac:dyDescent="0.2">
      <c r="A602" s="104" t="s">
        <v>1171</v>
      </c>
      <c r="B602" s="78" t="s">
        <v>1172</v>
      </c>
      <c r="C602" s="83" t="s">
        <v>1171</v>
      </c>
      <c r="D602" s="101">
        <v>0</v>
      </c>
      <c r="E602" s="101">
        <v>0</v>
      </c>
      <c r="F602" s="106" t="str">
        <f t="shared" si="11"/>
        <v>-</v>
      </c>
    </row>
    <row r="603" spans="1:6" s="102" customFormat="1" ht="24" customHeight="1" x14ac:dyDescent="0.2">
      <c r="A603" s="104" t="s">
        <v>1173</v>
      </c>
      <c r="B603" s="78" t="s">
        <v>1174</v>
      </c>
      <c r="C603" s="83" t="s">
        <v>1173</v>
      </c>
      <c r="D603" s="114">
        <f>SUM(D604:D606)</f>
        <v>0</v>
      </c>
      <c r="E603" s="114">
        <f>SUM(E604:E606)</f>
        <v>0</v>
      </c>
      <c r="F603" s="106" t="str">
        <f t="shared" si="11"/>
        <v>-</v>
      </c>
    </row>
    <row r="604" spans="1:6" s="102" customFormat="1" ht="12.75" customHeight="1" x14ac:dyDescent="0.2">
      <c r="A604" s="104" t="s">
        <v>1175</v>
      </c>
      <c r="B604" s="78" t="s">
        <v>1176</v>
      </c>
      <c r="C604" s="83" t="s">
        <v>1175</v>
      </c>
      <c r="D604" s="101">
        <v>0</v>
      </c>
      <c r="E604" s="101">
        <v>0</v>
      </c>
      <c r="F604" s="106" t="str">
        <f t="shared" si="11"/>
        <v>-</v>
      </c>
    </row>
    <row r="605" spans="1:6" s="102" customFormat="1" ht="24" customHeight="1" x14ac:dyDescent="0.2">
      <c r="A605" s="104" t="s">
        <v>1177</v>
      </c>
      <c r="B605" s="78" t="s">
        <v>1178</v>
      </c>
      <c r="C605" s="83" t="s">
        <v>1177</v>
      </c>
      <c r="D605" s="101">
        <v>0</v>
      </c>
      <c r="E605" s="101">
        <v>0</v>
      </c>
      <c r="F605" s="106" t="str">
        <f t="shared" si="11"/>
        <v>-</v>
      </c>
    </row>
    <row r="606" spans="1:6" s="102" customFormat="1" ht="24" customHeight="1" x14ac:dyDescent="0.2">
      <c r="A606" s="104" t="s">
        <v>1179</v>
      </c>
      <c r="B606" s="78" t="s">
        <v>1180</v>
      </c>
      <c r="C606" s="83" t="s">
        <v>1179</v>
      </c>
      <c r="D606" s="101">
        <v>0</v>
      </c>
      <c r="E606" s="101">
        <v>0</v>
      </c>
      <c r="F606" s="106" t="str">
        <f t="shared" si="11"/>
        <v>-</v>
      </c>
    </row>
    <row r="607" spans="1:6" s="102" customFormat="1" ht="24" customHeight="1" x14ac:dyDescent="0.2">
      <c r="A607" s="104" t="s">
        <v>1181</v>
      </c>
      <c r="B607" s="78" t="s">
        <v>1182</v>
      </c>
      <c r="C607" s="83" t="s">
        <v>1181</v>
      </c>
      <c r="D607" s="114">
        <f>D608</f>
        <v>0</v>
      </c>
      <c r="E607" s="114">
        <f>E608</f>
        <v>0</v>
      </c>
      <c r="F607" s="106" t="str">
        <f t="shared" si="11"/>
        <v>-</v>
      </c>
    </row>
    <row r="608" spans="1:6" s="102" customFormat="1" ht="12.75" customHeight="1" x14ac:dyDescent="0.2">
      <c r="A608" s="104" t="s">
        <v>1183</v>
      </c>
      <c r="B608" s="78" t="s">
        <v>1184</v>
      </c>
      <c r="C608" s="83" t="s">
        <v>1183</v>
      </c>
      <c r="D608" s="101">
        <v>0</v>
      </c>
      <c r="E608" s="101">
        <v>0</v>
      </c>
      <c r="F608" s="106" t="str">
        <f t="shared" si="11"/>
        <v>-</v>
      </c>
    </row>
    <row r="609" spans="1:6" s="102" customFormat="1" ht="24" customHeight="1" x14ac:dyDescent="0.2">
      <c r="A609" s="104" t="s">
        <v>1185</v>
      </c>
      <c r="B609" s="78" t="s">
        <v>1186</v>
      </c>
      <c r="C609" s="83" t="s">
        <v>1185</v>
      </c>
      <c r="D609" s="114">
        <f>SUM(D610:D615)</f>
        <v>0</v>
      </c>
      <c r="E609" s="114">
        <f>SUM(E610:E615)</f>
        <v>0</v>
      </c>
      <c r="F609" s="106" t="str">
        <f t="shared" si="11"/>
        <v>-</v>
      </c>
    </row>
    <row r="610" spans="1:6" s="102" customFormat="1" ht="24" customHeight="1" x14ac:dyDescent="0.2">
      <c r="A610" s="104" t="s">
        <v>1187</v>
      </c>
      <c r="B610" s="78" t="s">
        <v>1188</v>
      </c>
      <c r="C610" s="83" t="s">
        <v>1187</v>
      </c>
      <c r="D610" s="101">
        <v>0</v>
      </c>
      <c r="E610" s="101">
        <v>0</v>
      </c>
      <c r="F610" s="106" t="str">
        <f t="shared" si="11"/>
        <v>-</v>
      </c>
    </row>
    <row r="611" spans="1:6" s="102" customFormat="1" ht="24" customHeight="1" x14ac:dyDescent="0.2">
      <c r="A611" s="104" t="s">
        <v>1189</v>
      </c>
      <c r="B611" s="82" t="s">
        <v>1190</v>
      </c>
      <c r="C611" s="83" t="s">
        <v>1189</v>
      </c>
      <c r="D611" s="101">
        <v>0</v>
      </c>
      <c r="E611" s="101">
        <v>0</v>
      </c>
      <c r="F611" s="106" t="str">
        <f t="shared" si="11"/>
        <v>-</v>
      </c>
    </row>
    <row r="612" spans="1:6" s="102" customFormat="1" ht="24" customHeight="1" x14ac:dyDescent="0.2">
      <c r="A612" s="123" t="s">
        <v>1191</v>
      </c>
      <c r="B612" s="78" t="s">
        <v>1192</v>
      </c>
      <c r="C612" s="85" t="s">
        <v>1191</v>
      </c>
      <c r="D612" s="101">
        <v>0</v>
      </c>
      <c r="E612" s="101">
        <v>0</v>
      </c>
      <c r="F612" s="106" t="str">
        <f t="shared" si="11"/>
        <v>-</v>
      </c>
    </row>
    <row r="613" spans="1:6" s="102" customFormat="1" ht="12.75" customHeight="1" x14ac:dyDescent="0.2">
      <c r="A613" s="104" t="s">
        <v>1193</v>
      </c>
      <c r="B613" s="78" t="s">
        <v>1194</v>
      </c>
      <c r="C613" s="83" t="s">
        <v>1193</v>
      </c>
      <c r="D613" s="101">
        <v>0</v>
      </c>
      <c r="E613" s="101">
        <v>0</v>
      </c>
      <c r="F613" s="106" t="str">
        <f t="shared" si="11"/>
        <v>-</v>
      </c>
    </row>
    <row r="614" spans="1:6" s="102" customFormat="1" ht="12.75" customHeight="1" x14ac:dyDescent="0.2">
      <c r="A614" s="104" t="s">
        <v>1195</v>
      </c>
      <c r="B614" s="78" t="s">
        <v>1196</v>
      </c>
      <c r="C614" s="83" t="s">
        <v>1195</v>
      </c>
      <c r="D614" s="101">
        <v>0</v>
      </c>
      <c r="E614" s="101">
        <v>0</v>
      </c>
      <c r="F614" s="106" t="str">
        <f t="shared" si="11"/>
        <v>-</v>
      </c>
    </row>
    <row r="615" spans="1:6" s="102" customFormat="1" ht="24" customHeight="1" x14ac:dyDescent="0.2">
      <c r="A615" s="104" t="s">
        <v>1197</v>
      </c>
      <c r="B615" s="78" t="s">
        <v>1198</v>
      </c>
      <c r="C615" s="83" t="s">
        <v>1197</v>
      </c>
      <c r="D615" s="101">
        <v>0</v>
      </c>
      <c r="E615" s="101">
        <v>0</v>
      </c>
      <c r="F615" s="106" t="str">
        <f t="shared" si="11"/>
        <v>-</v>
      </c>
    </row>
    <row r="616" spans="1:6" s="102" customFormat="1" ht="24" customHeight="1" x14ac:dyDescent="0.2">
      <c r="A616" s="104" t="s">
        <v>1199</v>
      </c>
      <c r="B616" s="78" t="s">
        <v>1200</v>
      </c>
      <c r="C616" s="83" t="s">
        <v>1199</v>
      </c>
      <c r="D616" s="114">
        <f>SUM(D617:D620)</f>
        <v>0</v>
      </c>
      <c r="E616" s="114">
        <f>SUM(E617:E620)</f>
        <v>0</v>
      </c>
      <c r="F616" s="106" t="str">
        <f t="shared" si="11"/>
        <v>-</v>
      </c>
    </row>
    <row r="617" spans="1:6" s="102" customFormat="1" ht="24" customHeight="1" x14ac:dyDescent="0.2">
      <c r="A617" s="104" t="s">
        <v>1201</v>
      </c>
      <c r="B617" s="82" t="s">
        <v>1202</v>
      </c>
      <c r="C617" s="83" t="s">
        <v>1201</v>
      </c>
      <c r="D617" s="101">
        <v>0</v>
      </c>
      <c r="E617" s="101">
        <v>0</v>
      </c>
      <c r="F617" s="106" t="str">
        <f t="shared" si="11"/>
        <v>-</v>
      </c>
    </row>
    <row r="618" spans="1:6" s="102" customFormat="1" ht="12.75" customHeight="1" x14ac:dyDescent="0.2">
      <c r="A618" s="104" t="s">
        <v>1203</v>
      </c>
      <c r="B618" s="78" t="s">
        <v>1204</v>
      </c>
      <c r="C618" s="83" t="s">
        <v>1203</v>
      </c>
      <c r="D618" s="101">
        <v>0</v>
      </c>
      <c r="E618" s="101">
        <v>0</v>
      </c>
      <c r="F618" s="106" t="str">
        <f t="shared" si="11"/>
        <v>-</v>
      </c>
    </row>
    <row r="619" spans="1:6" s="102" customFormat="1" ht="12.75" customHeight="1" x14ac:dyDescent="0.2">
      <c r="A619" s="104" t="s">
        <v>1205</v>
      </c>
      <c r="B619" s="78" t="s">
        <v>1206</v>
      </c>
      <c r="C619" s="83" t="s">
        <v>1205</v>
      </c>
      <c r="D619" s="101">
        <v>0</v>
      </c>
      <c r="E619" s="101">
        <v>0</v>
      </c>
      <c r="F619" s="106" t="str">
        <f t="shared" si="11"/>
        <v>-</v>
      </c>
    </row>
    <row r="620" spans="1:6" s="102" customFormat="1" ht="12.75" customHeight="1" x14ac:dyDescent="0.2">
      <c r="A620" s="104" t="s">
        <v>1207</v>
      </c>
      <c r="B620" s="78" t="s">
        <v>1208</v>
      </c>
      <c r="C620" s="83" t="s">
        <v>1207</v>
      </c>
      <c r="D620" s="101">
        <v>0</v>
      </c>
      <c r="E620" s="101">
        <v>0</v>
      </c>
      <c r="F620" s="106" t="str">
        <f t="shared" si="11"/>
        <v>-</v>
      </c>
    </row>
    <row r="621" spans="1:6" s="102" customFormat="1" ht="24" customHeight="1" x14ac:dyDescent="0.2">
      <c r="A621" s="104" t="s">
        <v>1209</v>
      </c>
      <c r="B621" s="78" t="s">
        <v>1210</v>
      </c>
      <c r="C621" s="83" t="s">
        <v>1209</v>
      </c>
      <c r="D621" s="114">
        <f>SUM(D622:D628)</f>
        <v>0</v>
      </c>
      <c r="E621" s="114">
        <f>SUM(E622:E628)</f>
        <v>0</v>
      </c>
      <c r="F621" s="106" t="str">
        <f t="shared" si="11"/>
        <v>-</v>
      </c>
    </row>
    <row r="622" spans="1:6" s="102" customFormat="1" ht="12.75" customHeight="1" x14ac:dyDescent="0.2">
      <c r="A622" s="104" t="s">
        <v>1211</v>
      </c>
      <c r="B622" s="78" t="s">
        <v>1212</v>
      </c>
      <c r="C622" s="83" t="s">
        <v>1211</v>
      </c>
      <c r="D622" s="101">
        <v>0</v>
      </c>
      <c r="E622" s="101">
        <v>0</v>
      </c>
      <c r="F622" s="106" t="str">
        <f t="shared" ref="F622:F651" si="12">IF(D622&lt;&gt;0,IF(E622/D622&gt;=100,"&gt;&gt;100",E622/D622*100),"-")</f>
        <v>-</v>
      </c>
    </row>
    <row r="623" spans="1:6" s="102" customFormat="1" ht="12.75" customHeight="1" x14ac:dyDescent="0.2">
      <c r="A623" s="104" t="s">
        <v>1213</v>
      </c>
      <c r="B623" s="78" t="s">
        <v>1214</v>
      </c>
      <c r="C623" s="83" t="s">
        <v>1213</v>
      </c>
      <c r="D623" s="101">
        <v>0</v>
      </c>
      <c r="E623" s="101">
        <v>0</v>
      </c>
      <c r="F623" s="106" t="str">
        <f t="shared" si="12"/>
        <v>-</v>
      </c>
    </row>
    <row r="624" spans="1:6" s="102" customFormat="1" ht="12.75" customHeight="1" x14ac:dyDescent="0.2">
      <c r="A624" s="104" t="s">
        <v>1215</v>
      </c>
      <c r="B624" s="78" t="s">
        <v>1216</v>
      </c>
      <c r="C624" s="83" t="s">
        <v>1215</v>
      </c>
      <c r="D624" s="101">
        <v>0</v>
      </c>
      <c r="E624" s="101">
        <v>0</v>
      </c>
      <c r="F624" s="106" t="str">
        <f t="shared" si="12"/>
        <v>-</v>
      </c>
    </row>
    <row r="625" spans="1:6" s="102" customFormat="1" ht="12.75" customHeight="1" x14ac:dyDescent="0.2">
      <c r="A625" s="104" t="s">
        <v>1217</v>
      </c>
      <c r="B625" s="78" t="s">
        <v>1218</v>
      </c>
      <c r="C625" s="83" t="s">
        <v>1217</v>
      </c>
      <c r="D625" s="101">
        <v>0</v>
      </c>
      <c r="E625" s="101">
        <v>0</v>
      </c>
      <c r="F625" s="106" t="str">
        <f t="shared" si="12"/>
        <v>-</v>
      </c>
    </row>
    <row r="626" spans="1:6" s="102" customFormat="1" ht="12.75" customHeight="1" x14ac:dyDescent="0.2">
      <c r="A626" s="104" t="s">
        <v>1219</v>
      </c>
      <c r="B626" s="78" t="s">
        <v>1220</v>
      </c>
      <c r="C626" s="83" t="s">
        <v>1219</v>
      </c>
      <c r="D626" s="101">
        <v>0</v>
      </c>
      <c r="E626" s="101">
        <v>0</v>
      </c>
      <c r="F626" s="106" t="str">
        <f t="shared" si="12"/>
        <v>-</v>
      </c>
    </row>
    <row r="627" spans="1:6" s="102" customFormat="1" ht="24" customHeight="1" x14ac:dyDescent="0.2">
      <c r="A627" s="104" t="s">
        <v>1221</v>
      </c>
      <c r="B627" s="78" t="s">
        <v>1222</v>
      </c>
      <c r="C627" s="83" t="s">
        <v>1221</v>
      </c>
      <c r="D627" s="101">
        <v>0</v>
      </c>
      <c r="E627" s="101">
        <v>0</v>
      </c>
      <c r="F627" s="106" t="str">
        <f t="shared" si="12"/>
        <v>-</v>
      </c>
    </row>
    <row r="628" spans="1:6" s="102" customFormat="1" ht="24" customHeight="1" x14ac:dyDescent="0.2">
      <c r="A628" s="33" t="s">
        <v>1223</v>
      </c>
      <c r="B628" s="105" t="s">
        <v>1224</v>
      </c>
      <c r="C628" s="115" t="s">
        <v>1223</v>
      </c>
      <c r="D628" s="160">
        <v>0</v>
      </c>
      <c r="E628" s="160">
        <v>0</v>
      </c>
      <c r="F628" s="117" t="str">
        <f t="shared" si="12"/>
        <v>-</v>
      </c>
    </row>
    <row r="629" spans="1:6" s="102" customFormat="1" ht="24" customHeight="1" x14ac:dyDescent="0.2">
      <c r="A629" s="104" t="s">
        <v>1225</v>
      </c>
      <c r="B629" s="105" t="s">
        <v>1226</v>
      </c>
      <c r="C629" s="83" t="s">
        <v>1225</v>
      </c>
      <c r="D629" s="114">
        <f>D630+D633+D636</f>
        <v>0</v>
      </c>
      <c r="E629" s="114">
        <f>E630+E633+E636</f>
        <v>0</v>
      </c>
      <c r="F629" s="106" t="str">
        <f t="shared" si="12"/>
        <v>-</v>
      </c>
    </row>
    <row r="630" spans="1:6" s="102" customFormat="1" ht="12.75" customHeight="1" x14ac:dyDescent="0.2">
      <c r="A630" s="104" t="s">
        <v>1227</v>
      </c>
      <c r="B630" s="78" t="s">
        <v>1228</v>
      </c>
      <c r="C630" s="83" t="s">
        <v>1227</v>
      </c>
      <c r="D630" s="114">
        <f>SUM(D631:D632)</f>
        <v>0</v>
      </c>
      <c r="E630" s="114">
        <f>SUM(E631:E632)</f>
        <v>0</v>
      </c>
      <c r="F630" s="106" t="str">
        <f t="shared" si="12"/>
        <v>-</v>
      </c>
    </row>
    <row r="631" spans="1:6" s="102" customFormat="1" ht="12.75" customHeight="1" x14ac:dyDescent="0.2">
      <c r="A631" s="104" t="s">
        <v>1229</v>
      </c>
      <c r="B631" s="78" t="s">
        <v>1230</v>
      </c>
      <c r="C631" s="83" t="s">
        <v>1229</v>
      </c>
      <c r="D631" s="101">
        <v>0</v>
      </c>
      <c r="E631" s="101">
        <v>0</v>
      </c>
      <c r="F631" s="106" t="str">
        <f t="shared" si="12"/>
        <v>-</v>
      </c>
    </row>
    <row r="632" spans="1:6" s="102" customFormat="1" ht="12.75" customHeight="1" x14ac:dyDescent="0.2">
      <c r="A632" s="104" t="s">
        <v>1231</v>
      </c>
      <c r="B632" s="78" t="s">
        <v>1232</v>
      </c>
      <c r="C632" s="83" t="s">
        <v>1231</v>
      </c>
      <c r="D632" s="101">
        <v>0</v>
      </c>
      <c r="E632" s="101">
        <v>0</v>
      </c>
      <c r="F632" s="106" t="str">
        <f t="shared" si="12"/>
        <v>-</v>
      </c>
    </row>
    <row r="633" spans="1:6" s="102" customFormat="1" ht="12.75" customHeight="1" x14ac:dyDescent="0.2">
      <c r="A633" s="104" t="s">
        <v>1233</v>
      </c>
      <c r="B633" s="78" t="s">
        <v>1234</v>
      </c>
      <c r="C633" s="83" t="s">
        <v>1233</v>
      </c>
      <c r="D633" s="114">
        <f>SUM(D634:D635)</f>
        <v>0</v>
      </c>
      <c r="E633" s="114">
        <f>SUM(E634:E635)</f>
        <v>0</v>
      </c>
      <c r="F633" s="106" t="str">
        <f t="shared" si="12"/>
        <v>-</v>
      </c>
    </row>
    <row r="634" spans="1:6" s="102" customFormat="1" ht="12.75" customHeight="1" x14ac:dyDescent="0.2">
      <c r="A634" s="104" t="s">
        <v>1235</v>
      </c>
      <c r="B634" s="78" t="s">
        <v>1236</v>
      </c>
      <c r="C634" s="83" t="s">
        <v>1235</v>
      </c>
      <c r="D634" s="101">
        <v>0</v>
      </c>
      <c r="E634" s="101">
        <v>0</v>
      </c>
      <c r="F634" s="106" t="str">
        <f t="shared" si="12"/>
        <v>-</v>
      </c>
    </row>
    <row r="635" spans="1:6" s="102" customFormat="1" ht="12.75" customHeight="1" x14ac:dyDescent="0.2">
      <c r="A635" s="104" t="s">
        <v>1237</v>
      </c>
      <c r="B635" s="78" t="s">
        <v>1238</v>
      </c>
      <c r="C635" s="83" t="s">
        <v>1237</v>
      </c>
      <c r="D635" s="101">
        <v>0</v>
      </c>
      <c r="E635" s="101">
        <v>0</v>
      </c>
      <c r="F635" s="106" t="str">
        <f t="shared" si="12"/>
        <v>-</v>
      </c>
    </row>
    <row r="636" spans="1:6" s="102" customFormat="1" ht="24" customHeight="1" x14ac:dyDescent="0.2">
      <c r="A636" s="104" t="s">
        <v>1239</v>
      </c>
      <c r="B636" s="78" t="s">
        <v>1240</v>
      </c>
      <c r="C636" s="83" t="s">
        <v>1239</v>
      </c>
      <c r="D636" s="114">
        <f>SUM(D637:D638)</f>
        <v>0</v>
      </c>
      <c r="E636" s="114">
        <f>SUM(E637:E638)</f>
        <v>0</v>
      </c>
      <c r="F636" s="106" t="str">
        <f t="shared" si="12"/>
        <v>-</v>
      </c>
    </row>
    <row r="637" spans="1:6" s="102" customFormat="1" ht="12.75" customHeight="1" x14ac:dyDescent="0.2">
      <c r="A637" s="104" t="s">
        <v>1241</v>
      </c>
      <c r="B637" s="82" t="s">
        <v>1242</v>
      </c>
      <c r="C637" s="83" t="s">
        <v>1241</v>
      </c>
      <c r="D637" s="101">
        <v>0</v>
      </c>
      <c r="E637" s="101">
        <v>0</v>
      </c>
      <c r="F637" s="106" t="str">
        <f t="shared" si="12"/>
        <v>-</v>
      </c>
    </row>
    <row r="638" spans="1:6" s="102" customFormat="1" ht="12.75" customHeight="1" x14ac:dyDescent="0.2">
      <c r="A638" s="104" t="s">
        <v>1243</v>
      </c>
      <c r="B638" s="78" t="s">
        <v>1244</v>
      </c>
      <c r="C638" s="83" t="s">
        <v>1243</v>
      </c>
      <c r="D638" s="101">
        <v>0</v>
      </c>
      <c r="E638" s="101">
        <v>0</v>
      </c>
      <c r="F638" s="106" t="str">
        <f t="shared" si="12"/>
        <v>-</v>
      </c>
    </row>
    <row r="639" spans="1:6" s="102" customFormat="1" ht="12.75" customHeight="1" x14ac:dyDescent="0.2">
      <c r="A639" s="104"/>
      <c r="B639" s="78" t="s">
        <v>1245</v>
      </c>
      <c r="C639" s="83" t="s">
        <v>1246</v>
      </c>
      <c r="D639" s="114">
        <f>IF(D430-D535&gt;=0,D430-D535,0)</f>
        <v>0</v>
      </c>
      <c r="E639" s="114">
        <f>IF(E430-E535&gt;=0,E430-E535,0)</f>
        <v>0</v>
      </c>
      <c r="F639" s="106" t="str">
        <f t="shared" si="12"/>
        <v>-</v>
      </c>
    </row>
    <row r="640" spans="1:6" s="102" customFormat="1" ht="12.75" customHeight="1" x14ac:dyDescent="0.2">
      <c r="A640" s="104"/>
      <c r="B640" s="78" t="s">
        <v>1247</v>
      </c>
      <c r="C640" s="83" t="s">
        <v>1248</v>
      </c>
      <c r="D640" s="114">
        <f>IF(D535-D430&gt;=0,D535-D430,0)</f>
        <v>0</v>
      </c>
      <c r="E640" s="114">
        <f>IF(E535-E430&gt;=0,E535-E430,0)</f>
        <v>0</v>
      </c>
      <c r="F640" s="106" t="str">
        <f t="shared" si="12"/>
        <v>-</v>
      </c>
    </row>
    <row r="641" spans="1:6" s="102" customFormat="1" ht="12.75" customHeight="1" x14ac:dyDescent="0.2">
      <c r="A641" s="104" t="s">
        <v>1249</v>
      </c>
      <c r="B641" s="78" t="s">
        <v>1250</v>
      </c>
      <c r="C641" s="83" t="s">
        <v>1249</v>
      </c>
      <c r="D641" s="101">
        <v>0</v>
      </c>
      <c r="E641" s="101">
        <v>0</v>
      </c>
      <c r="F641" s="106" t="str">
        <f t="shared" si="12"/>
        <v>-</v>
      </c>
    </row>
    <row r="642" spans="1:6" s="102" customFormat="1" ht="12.75" customHeight="1" x14ac:dyDescent="0.2">
      <c r="A642" s="104" t="s">
        <v>1251</v>
      </c>
      <c r="B642" s="78" t="s">
        <v>1252</v>
      </c>
      <c r="C642" s="83" t="s">
        <v>1251</v>
      </c>
      <c r="D642" s="101">
        <v>0</v>
      </c>
      <c r="E642" s="101">
        <v>0</v>
      </c>
      <c r="F642" s="106" t="str">
        <f t="shared" si="12"/>
        <v>-</v>
      </c>
    </row>
    <row r="643" spans="1:6" s="102" customFormat="1" ht="12.75" customHeight="1" x14ac:dyDescent="0.2">
      <c r="A643" s="104"/>
      <c r="B643" s="78" t="s">
        <v>1253</v>
      </c>
      <c r="C643" s="83" t="s">
        <v>1254</v>
      </c>
      <c r="D643" s="114">
        <f>D422+D430</f>
        <v>523180.54000000004</v>
      </c>
      <c r="E643" s="114">
        <f>E422+E430</f>
        <v>626351.98</v>
      </c>
      <c r="F643" s="106">
        <f t="shared" si="12"/>
        <v>119.72004539771299</v>
      </c>
    </row>
    <row r="644" spans="1:6" s="102" customFormat="1" ht="12.75" customHeight="1" x14ac:dyDescent="0.2">
      <c r="A644" s="104"/>
      <c r="B644" s="78" t="s">
        <v>1255</v>
      </c>
      <c r="C644" s="83" t="s">
        <v>1256</v>
      </c>
      <c r="D644" s="114">
        <f>D423+D535</f>
        <v>548666.7300000001</v>
      </c>
      <c r="E644" s="114">
        <f>E423+E535</f>
        <v>697917.90999999992</v>
      </c>
      <c r="F644" s="106">
        <f t="shared" si="12"/>
        <v>127.20252055377948</v>
      </c>
    </row>
    <row r="645" spans="1:6" s="102" customFormat="1" ht="12.75" customHeight="1" x14ac:dyDescent="0.2">
      <c r="A645" s="104"/>
      <c r="B645" s="78" t="s">
        <v>1257</v>
      </c>
      <c r="C645" s="83" t="s">
        <v>1258</v>
      </c>
      <c r="D645" s="114">
        <f>IF(D643&gt;=D644,D643-D644,0)</f>
        <v>0</v>
      </c>
      <c r="E645" s="114">
        <f>IF(E643&gt;=E644,E643-E644,0)</f>
        <v>0</v>
      </c>
      <c r="F645" s="106" t="str">
        <f t="shared" si="12"/>
        <v>-</v>
      </c>
    </row>
    <row r="646" spans="1:6" s="102" customFormat="1" ht="12.75" customHeight="1" x14ac:dyDescent="0.2">
      <c r="A646" s="104"/>
      <c r="B646" s="78" t="s">
        <v>1259</v>
      </c>
      <c r="C646" s="83" t="s">
        <v>1260</v>
      </c>
      <c r="D646" s="114">
        <f>IF(D644&gt;=D643,D644-D643,0)</f>
        <v>25486.190000000061</v>
      </c>
      <c r="E646" s="114">
        <f>IF(E644&gt;=E643,E644-E643,0)</f>
        <v>71565.929999999935</v>
      </c>
      <c r="F646" s="106">
        <f t="shared" si="12"/>
        <v>280.80277985842434</v>
      </c>
    </row>
    <row r="647" spans="1:6" s="102" customFormat="1" ht="24" customHeight="1" x14ac:dyDescent="0.2">
      <c r="A647" s="123" t="s">
        <v>1261</v>
      </c>
      <c r="B647" s="78" t="s">
        <v>1262</v>
      </c>
      <c r="C647" s="85" t="s">
        <v>1261</v>
      </c>
      <c r="D647" s="114">
        <f>IF(D426-D427+D641-D642&gt;=0,D426-D427+D641-D642,0)</f>
        <v>6394.01</v>
      </c>
      <c r="E647" s="114">
        <f>IF(E426-E427+E641-E642&gt;=0,E426-E427+E641-E642,0)</f>
        <v>52621.34</v>
      </c>
      <c r="F647" s="106">
        <f t="shared" si="12"/>
        <v>822.97869412152932</v>
      </c>
    </row>
    <row r="648" spans="1:6" s="102" customFormat="1" ht="24" customHeight="1" x14ac:dyDescent="0.2">
      <c r="A648" s="123" t="s">
        <v>1263</v>
      </c>
      <c r="B648" s="78" t="s">
        <v>1264</v>
      </c>
      <c r="C648" s="85" t="s">
        <v>1263</v>
      </c>
      <c r="D648" s="114">
        <f>IF(D427-D426+D642-D641&gt;=0,D427-D426+D642-D641,0)</f>
        <v>0</v>
      </c>
      <c r="E648" s="114">
        <f>IF(E427-E426+E642-E641&gt;=0,E427-E426+E642-E641,0)</f>
        <v>0</v>
      </c>
      <c r="F648" s="106" t="str">
        <f t="shared" si="12"/>
        <v>-</v>
      </c>
    </row>
    <row r="649" spans="1:6" s="102" customFormat="1" ht="24" customHeight="1" x14ac:dyDescent="0.2">
      <c r="A649" s="104"/>
      <c r="B649" s="78" t="s">
        <v>1265</v>
      </c>
      <c r="C649" s="83" t="s">
        <v>1266</v>
      </c>
      <c r="D649" s="114">
        <f>IF(D645+D647-D646-D648&gt;=0,D645+D647-D646-D648,0)</f>
        <v>0</v>
      </c>
      <c r="E649" s="114">
        <f>IF(E645+E647-E646-E648&gt;=0,E645+E647-E646-E648,0)</f>
        <v>0</v>
      </c>
      <c r="F649" s="106" t="str">
        <f t="shared" si="12"/>
        <v>-</v>
      </c>
    </row>
    <row r="650" spans="1:6" s="102" customFormat="1" ht="24" customHeight="1" x14ac:dyDescent="0.2">
      <c r="A650" s="104"/>
      <c r="B650" s="78" t="s">
        <v>1267</v>
      </c>
      <c r="C650" s="83" t="s">
        <v>1268</v>
      </c>
      <c r="D650" s="114">
        <f>IF(D646+D648-D645-D647&gt;=0,D646+D648-D645-D647,0)</f>
        <v>19092.180000000058</v>
      </c>
      <c r="E650" s="114">
        <f>IF(E646+E648-E645-E647&gt;=0,E646+E648-E645-E647,0)</f>
        <v>18944.589999999938</v>
      </c>
      <c r="F650" s="106">
        <f t="shared" si="12"/>
        <v>99.226960986120389</v>
      </c>
    </row>
    <row r="651" spans="1:6" s="102" customFormat="1" ht="24" customHeight="1" x14ac:dyDescent="0.2">
      <c r="A651" s="120" t="s">
        <v>1269</v>
      </c>
      <c r="B651" s="81" t="s">
        <v>1270</v>
      </c>
      <c r="C651" s="84" t="s">
        <v>1269</v>
      </c>
      <c r="D651" s="161">
        <v>0</v>
      </c>
      <c r="E651" s="161">
        <v>0</v>
      </c>
      <c r="F651" s="121" t="str">
        <f t="shared" si="12"/>
        <v>-</v>
      </c>
    </row>
    <row r="652" spans="1:6" s="31" customFormat="1" ht="20.100000000000001" customHeight="1" x14ac:dyDescent="0.2">
      <c r="A652" s="195" t="s">
        <v>1271</v>
      </c>
      <c r="B652" s="196"/>
      <c r="C652" s="3"/>
      <c r="D652" s="122"/>
      <c r="E652" s="122"/>
      <c r="F652" s="113"/>
    </row>
    <row r="653" spans="1:6" s="102" customFormat="1" ht="12.75" customHeight="1" x14ac:dyDescent="0.2">
      <c r="A653" s="104" t="s">
        <v>1272</v>
      </c>
      <c r="B653" s="78" t="s">
        <v>1273</v>
      </c>
      <c r="C653" s="83" t="s">
        <v>1274</v>
      </c>
      <c r="D653" s="101">
        <v>25309.279999999999</v>
      </c>
      <c r="E653" s="101">
        <v>112587.22</v>
      </c>
      <c r="F653" s="106">
        <f t="shared" ref="F653:F716" si="13">IF(D653&lt;&gt;0,IF(E653/D653&gt;=100,"&gt;&gt;100",E653/D653*100),"-")</f>
        <v>444.84560603857562</v>
      </c>
    </row>
    <row r="654" spans="1:6" s="102" customFormat="1" ht="12.75" customHeight="1" x14ac:dyDescent="0.2">
      <c r="A654" s="104" t="s">
        <v>1275</v>
      </c>
      <c r="B654" s="78" t="s">
        <v>1276</v>
      </c>
      <c r="C654" s="83" t="s">
        <v>1275</v>
      </c>
      <c r="D654" s="101">
        <v>531039.32999999996</v>
      </c>
      <c r="E654" s="101">
        <v>638085.61</v>
      </c>
      <c r="F654" s="106">
        <f t="shared" si="13"/>
        <v>120.15788171471218</v>
      </c>
    </row>
    <row r="655" spans="1:6" s="102" customFormat="1" ht="12.75" customHeight="1" x14ac:dyDescent="0.2">
      <c r="A655" s="104" t="s">
        <v>1277</v>
      </c>
      <c r="B655" s="78" t="s">
        <v>1278</v>
      </c>
      <c r="C655" s="83" t="s">
        <v>1277</v>
      </c>
      <c r="D655" s="101">
        <v>521753.13</v>
      </c>
      <c r="E655" s="101">
        <v>702820.48</v>
      </c>
      <c r="F655" s="106">
        <f t="shared" si="13"/>
        <v>134.70364423113284</v>
      </c>
    </row>
    <row r="656" spans="1:6" s="102" customFormat="1" ht="24" customHeight="1" x14ac:dyDescent="0.2">
      <c r="A656" s="104" t="s">
        <v>1272</v>
      </c>
      <c r="B656" s="78" t="s">
        <v>1279</v>
      </c>
      <c r="C656" s="83" t="s">
        <v>1280</v>
      </c>
      <c r="D656" s="114">
        <f>+D653+D654-D655</f>
        <v>34595.479999999981</v>
      </c>
      <c r="E656" s="114">
        <f>+E653+E654-E655</f>
        <v>47852.349999999977</v>
      </c>
      <c r="F656" s="106">
        <f t="shared" si="13"/>
        <v>138.31965909997493</v>
      </c>
    </row>
    <row r="657" spans="1:6" s="102" customFormat="1" ht="24" customHeight="1" x14ac:dyDescent="0.2">
      <c r="A657" s="104"/>
      <c r="B657" s="78" t="s">
        <v>1281</v>
      </c>
      <c r="C657" s="83" t="s">
        <v>1282</v>
      </c>
      <c r="D657" s="162">
        <v>0</v>
      </c>
      <c r="E657" s="162">
        <v>0</v>
      </c>
      <c r="F657" s="106" t="str">
        <f t="shared" si="13"/>
        <v>-</v>
      </c>
    </row>
    <row r="658" spans="1:6" s="102" customFormat="1" ht="24" customHeight="1" x14ac:dyDescent="0.2">
      <c r="A658" s="104"/>
      <c r="B658" s="78" t="s">
        <v>1283</v>
      </c>
      <c r="C658" s="83" t="s">
        <v>1284</v>
      </c>
      <c r="D658" s="162">
        <v>37</v>
      </c>
      <c r="E658" s="162">
        <v>46</v>
      </c>
      <c r="F658" s="106">
        <f t="shared" si="13"/>
        <v>124.32432432432432</v>
      </c>
    </row>
    <row r="659" spans="1:6" s="102" customFormat="1" ht="12.75" customHeight="1" x14ac:dyDescent="0.2">
      <c r="A659" s="104"/>
      <c r="B659" s="78" t="s">
        <v>1285</v>
      </c>
      <c r="C659" s="83" t="s">
        <v>1286</v>
      </c>
      <c r="D659" s="162">
        <v>0</v>
      </c>
      <c r="E659" s="162">
        <v>0</v>
      </c>
      <c r="F659" s="106" t="str">
        <f t="shared" si="13"/>
        <v>-</v>
      </c>
    </row>
    <row r="660" spans="1:6" s="102" customFormat="1" ht="12.75" customHeight="1" x14ac:dyDescent="0.2">
      <c r="A660" s="104"/>
      <c r="B660" s="78" t="s">
        <v>1287</v>
      </c>
      <c r="C660" s="83" t="s">
        <v>1288</v>
      </c>
      <c r="D660" s="162">
        <v>33</v>
      </c>
      <c r="E660" s="162">
        <v>42</v>
      </c>
      <c r="F660" s="106">
        <f t="shared" si="13"/>
        <v>127.27272727272727</v>
      </c>
    </row>
    <row r="661" spans="1:6" s="102" customFormat="1" ht="24" customHeight="1" x14ac:dyDescent="0.2">
      <c r="A661" s="104" t="s">
        <v>1289</v>
      </c>
      <c r="B661" s="78" t="s">
        <v>1290</v>
      </c>
      <c r="C661" s="83" t="s">
        <v>1291</v>
      </c>
      <c r="D661" s="101">
        <v>0</v>
      </c>
      <c r="E661" s="101">
        <v>0</v>
      </c>
      <c r="F661" s="106" t="str">
        <f t="shared" si="13"/>
        <v>-</v>
      </c>
    </row>
    <row r="662" spans="1:6" s="102" customFormat="1" ht="12.75" customHeight="1" x14ac:dyDescent="0.2">
      <c r="A662" s="33" t="s">
        <v>1292</v>
      </c>
      <c r="B662" s="105" t="s">
        <v>1293</v>
      </c>
      <c r="C662" s="115" t="s">
        <v>1292</v>
      </c>
      <c r="D662" s="160">
        <v>0</v>
      </c>
      <c r="E662" s="160">
        <v>0</v>
      </c>
      <c r="F662" s="117" t="str">
        <f t="shared" si="13"/>
        <v>-</v>
      </c>
    </row>
    <row r="663" spans="1:6" s="102" customFormat="1" ht="12.75" customHeight="1" x14ac:dyDescent="0.2">
      <c r="A663" s="33" t="s">
        <v>1294</v>
      </c>
      <c r="B663" s="105" t="s">
        <v>1295</v>
      </c>
      <c r="C663" s="115" t="s">
        <v>1294</v>
      </c>
      <c r="D663" s="160">
        <v>0</v>
      </c>
      <c r="E663" s="160">
        <v>0</v>
      </c>
      <c r="F663" s="117" t="str">
        <f t="shared" si="13"/>
        <v>-</v>
      </c>
    </row>
    <row r="664" spans="1:6" s="102" customFormat="1" ht="12.75" customHeight="1" x14ac:dyDescent="0.2">
      <c r="A664" s="33" t="s">
        <v>1296</v>
      </c>
      <c r="B664" s="105" t="s">
        <v>1297</v>
      </c>
      <c r="C664" s="115" t="s">
        <v>1296</v>
      </c>
      <c r="D664" s="160">
        <v>0</v>
      </c>
      <c r="E664" s="160">
        <v>0</v>
      </c>
      <c r="F664" s="117" t="str">
        <f t="shared" si="13"/>
        <v>-</v>
      </c>
    </row>
    <row r="665" spans="1:6" s="102" customFormat="1" ht="12.75" customHeight="1" x14ac:dyDescent="0.2">
      <c r="A665" s="33" t="s">
        <v>1298</v>
      </c>
      <c r="B665" s="105" t="s">
        <v>1299</v>
      </c>
      <c r="C665" s="115" t="s">
        <v>1298</v>
      </c>
      <c r="D665" s="160">
        <v>0</v>
      </c>
      <c r="E665" s="160">
        <v>0</v>
      </c>
      <c r="F665" s="117" t="str">
        <f t="shared" si="13"/>
        <v>-</v>
      </c>
    </row>
    <row r="666" spans="1:6" s="102" customFormat="1" ht="12.75" customHeight="1" x14ac:dyDescent="0.2">
      <c r="A666" s="33" t="s">
        <v>1300</v>
      </c>
      <c r="B666" s="105" t="s">
        <v>1301</v>
      </c>
      <c r="C666" s="115" t="s">
        <v>1300</v>
      </c>
      <c r="D666" s="160">
        <v>0</v>
      </c>
      <c r="E666" s="160">
        <v>0</v>
      </c>
      <c r="F666" s="117" t="str">
        <f t="shared" si="13"/>
        <v>-</v>
      </c>
    </row>
    <row r="667" spans="1:6" s="102" customFormat="1" ht="12.75" customHeight="1" x14ac:dyDescent="0.2">
      <c r="A667" s="33" t="s">
        <v>1302</v>
      </c>
      <c r="B667" s="105" t="s">
        <v>1303</v>
      </c>
      <c r="C667" s="115" t="s">
        <v>1302</v>
      </c>
      <c r="D667" s="160">
        <v>0</v>
      </c>
      <c r="E667" s="160">
        <v>0</v>
      </c>
      <c r="F667" s="117" t="str">
        <f t="shared" si="13"/>
        <v>-</v>
      </c>
    </row>
    <row r="668" spans="1:6" s="102" customFormat="1" ht="12.75" customHeight="1" x14ac:dyDescent="0.2">
      <c r="A668" s="33" t="s">
        <v>1304</v>
      </c>
      <c r="B668" s="105" t="s">
        <v>1305</v>
      </c>
      <c r="C668" s="115" t="s">
        <v>1304</v>
      </c>
      <c r="D668" s="160">
        <v>0</v>
      </c>
      <c r="E668" s="160">
        <v>0</v>
      </c>
      <c r="F668" s="117" t="str">
        <f t="shared" si="13"/>
        <v>-</v>
      </c>
    </row>
    <row r="669" spans="1:6" s="102" customFormat="1" ht="12.75" customHeight="1" x14ac:dyDescent="0.2">
      <c r="A669" s="104" t="s">
        <v>1306</v>
      </c>
      <c r="B669" s="78" t="s">
        <v>1307</v>
      </c>
      <c r="C669" s="83" t="s">
        <v>1306</v>
      </c>
      <c r="D669" s="101">
        <v>0</v>
      </c>
      <c r="E669" s="101">
        <v>0</v>
      </c>
      <c r="F669" s="106" t="str">
        <f t="shared" si="13"/>
        <v>-</v>
      </c>
    </row>
    <row r="670" spans="1:6" s="102" customFormat="1" ht="12.75" customHeight="1" x14ac:dyDescent="0.2">
      <c r="A670" s="104" t="s">
        <v>1308</v>
      </c>
      <c r="B670" s="78" t="s">
        <v>1309</v>
      </c>
      <c r="C670" s="83" t="s">
        <v>1308</v>
      </c>
      <c r="D670" s="101">
        <v>0</v>
      </c>
      <c r="E670" s="101">
        <v>0</v>
      </c>
      <c r="F670" s="106" t="str">
        <f t="shared" si="13"/>
        <v>-</v>
      </c>
    </row>
    <row r="671" spans="1:6" s="102" customFormat="1" ht="12.75" customHeight="1" x14ac:dyDescent="0.2">
      <c r="A671" s="104" t="s">
        <v>1310</v>
      </c>
      <c r="B671" s="78" t="s">
        <v>1311</v>
      </c>
      <c r="C671" s="83" t="s">
        <v>1310</v>
      </c>
      <c r="D671" s="101">
        <v>0</v>
      </c>
      <c r="E671" s="101">
        <v>0</v>
      </c>
      <c r="F671" s="106" t="str">
        <f t="shared" si="13"/>
        <v>-</v>
      </c>
    </row>
    <row r="672" spans="1:6" s="102" customFormat="1" ht="12.75" customHeight="1" x14ac:dyDescent="0.2">
      <c r="A672" s="104" t="s">
        <v>1312</v>
      </c>
      <c r="B672" s="78" t="s">
        <v>1313</v>
      </c>
      <c r="C672" s="83" t="s">
        <v>1312</v>
      </c>
      <c r="D672" s="101">
        <v>0</v>
      </c>
      <c r="E672" s="101">
        <v>0</v>
      </c>
      <c r="F672" s="106" t="str">
        <f t="shared" si="13"/>
        <v>-</v>
      </c>
    </row>
    <row r="673" spans="1:6" s="102" customFormat="1" ht="12.75" customHeight="1" x14ac:dyDescent="0.2">
      <c r="A673" s="104" t="s">
        <v>1314</v>
      </c>
      <c r="B673" s="78" t="s">
        <v>1315</v>
      </c>
      <c r="C673" s="83" t="s">
        <v>1314</v>
      </c>
      <c r="D673" s="101">
        <v>0</v>
      </c>
      <c r="E673" s="101">
        <v>0</v>
      </c>
      <c r="F673" s="106" t="str">
        <f t="shared" si="13"/>
        <v>-</v>
      </c>
    </row>
    <row r="674" spans="1:6" s="102" customFormat="1" ht="12.75" customHeight="1" x14ac:dyDescent="0.2">
      <c r="A674" s="104" t="s">
        <v>1316</v>
      </c>
      <c r="B674" s="78" t="s">
        <v>1317</v>
      </c>
      <c r="C674" s="83" t="s">
        <v>1316</v>
      </c>
      <c r="D674" s="101">
        <v>0</v>
      </c>
      <c r="E674" s="101">
        <v>0</v>
      </c>
      <c r="F674" s="106" t="str">
        <f t="shared" si="13"/>
        <v>-</v>
      </c>
    </row>
    <row r="675" spans="1:6" s="102" customFormat="1" ht="12.75" customHeight="1" x14ac:dyDescent="0.2">
      <c r="A675" s="104" t="s">
        <v>1318</v>
      </c>
      <c r="B675" s="78" t="s">
        <v>1319</v>
      </c>
      <c r="C675" s="83" t="s">
        <v>1318</v>
      </c>
      <c r="D675" s="101">
        <v>0</v>
      </c>
      <c r="E675" s="101">
        <v>0</v>
      </c>
      <c r="F675" s="106" t="str">
        <f t="shared" si="13"/>
        <v>-</v>
      </c>
    </row>
    <row r="676" spans="1:6" s="102" customFormat="1" ht="12.75" customHeight="1" x14ac:dyDescent="0.2">
      <c r="A676" s="104" t="s">
        <v>1320</v>
      </c>
      <c r="B676" s="78" t="s">
        <v>1321</v>
      </c>
      <c r="C676" s="83" t="s">
        <v>1320</v>
      </c>
      <c r="D676" s="101">
        <v>0</v>
      </c>
      <c r="E676" s="101">
        <v>0</v>
      </c>
      <c r="F676" s="106" t="str">
        <f t="shared" si="13"/>
        <v>-</v>
      </c>
    </row>
    <row r="677" spans="1:6" s="102" customFormat="1" ht="12.75" customHeight="1" x14ac:dyDescent="0.2">
      <c r="A677" s="33" t="s">
        <v>1322</v>
      </c>
      <c r="B677" s="105" t="s">
        <v>1323</v>
      </c>
      <c r="C677" s="115" t="s">
        <v>1322</v>
      </c>
      <c r="D677" s="160">
        <v>0</v>
      </c>
      <c r="E677" s="160">
        <v>0</v>
      </c>
      <c r="F677" s="117" t="str">
        <f t="shared" si="13"/>
        <v>-</v>
      </c>
    </row>
    <row r="678" spans="1:6" s="102" customFormat="1" ht="12.75" customHeight="1" x14ac:dyDescent="0.2">
      <c r="A678" s="33" t="s">
        <v>1324</v>
      </c>
      <c r="B678" s="105" t="s">
        <v>1325</v>
      </c>
      <c r="C678" s="115" t="s">
        <v>1324</v>
      </c>
      <c r="D678" s="160">
        <v>0</v>
      </c>
      <c r="E678" s="160">
        <v>0</v>
      </c>
      <c r="F678" s="117" t="str">
        <f t="shared" si="13"/>
        <v>-</v>
      </c>
    </row>
    <row r="679" spans="1:6" s="102" customFormat="1" ht="12" customHeight="1" x14ac:dyDescent="0.2">
      <c r="A679" s="33" t="s">
        <v>1326</v>
      </c>
      <c r="B679" s="118" t="s">
        <v>1327</v>
      </c>
      <c r="C679" s="115" t="s">
        <v>1326</v>
      </c>
      <c r="D679" s="160">
        <v>0</v>
      </c>
      <c r="E679" s="160">
        <v>0</v>
      </c>
      <c r="F679" s="117" t="str">
        <f t="shared" si="13"/>
        <v>-</v>
      </c>
    </row>
    <row r="680" spans="1:6" s="102" customFormat="1" ht="12.75" customHeight="1" x14ac:dyDescent="0.2">
      <c r="A680" s="33" t="s">
        <v>1328</v>
      </c>
      <c r="B680" s="105" t="s">
        <v>1329</v>
      </c>
      <c r="C680" s="115" t="s">
        <v>1328</v>
      </c>
      <c r="D680" s="160">
        <v>0</v>
      </c>
      <c r="E680" s="160">
        <v>0</v>
      </c>
      <c r="F680" s="117" t="str">
        <f t="shared" si="13"/>
        <v>-</v>
      </c>
    </row>
    <row r="681" spans="1:6" s="102" customFormat="1" ht="12.75" customHeight="1" x14ac:dyDescent="0.2">
      <c r="A681" s="33" t="s">
        <v>1330</v>
      </c>
      <c r="B681" s="105" t="s">
        <v>1331</v>
      </c>
      <c r="C681" s="115" t="s">
        <v>1330</v>
      </c>
      <c r="D681" s="160">
        <v>0</v>
      </c>
      <c r="E681" s="160">
        <v>0</v>
      </c>
      <c r="F681" s="117" t="str">
        <f t="shared" si="13"/>
        <v>-</v>
      </c>
    </row>
    <row r="682" spans="1:6" s="102" customFormat="1" ht="12" customHeight="1" x14ac:dyDescent="0.2">
      <c r="A682" s="33" t="s">
        <v>1332</v>
      </c>
      <c r="B682" s="118" t="s">
        <v>1333</v>
      </c>
      <c r="C682" s="115" t="s">
        <v>1332</v>
      </c>
      <c r="D682" s="160">
        <v>0</v>
      </c>
      <c r="E682" s="160">
        <v>0</v>
      </c>
      <c r="F682" s="117" t="str">
        <f t="shared" si="13"/>
        <v>-</v>
      </c>
    </row>
    <row r="683" spans="1:6" s="102" customFormat="1" ht="24" customHeight="1" x14ac:dyDescent="0.2">
      <c r="A683" s="33" t="s">
        <v>1334</v>
      </c>
      <c r="B683" s="118" t="s">
        <v>1335</v>
      </c>
      <c r="C683" s="115" t="s">
        <v>1334</v>
      </c>
      <c r="D683" s="160">
        <v>0</v>
      </c>
      <c r="E683" s="160">
        <v>0</v>
      </c>
      <c r="F683" s="117" t="str">
        <f t="shared" si="13"/>
        <v>-</v>
      </c>
    </row>
    <row r="684" spans="1:6" s="102" customFormat="1" ht="24" customHeight="1" x14ac:dyDescent="0.2">
      <c r="A684" s="33" t="s">
        <v>1336</v>
      </c>
      <c r="B684" s="118" t="s">
        <v>1337</v>
      </c>
      <c r="C684" s="115" t="s">
        <v>1336</v>
      </c>
      <c r="D684" s="160">
        <v>0</v>
      </c>
      <c r="E684" s="160">
        <v>0</v>
      </c>
      <c r="F684" s="117" t="str">
        <f t="shared" si="13"/>
        <v>-</v>
      </c>
    </row>
    <row r="685" spans="1:6" s="102" customFormat="1" ht="24" customHeight="1" x14ac:dyDescent="0.2">
      <c r="A685" s="104" t="s">
        <v>1338</v>
      </c>
      <c r="B685" s="82" t="s">
        <v>1339</v>
      </c>
      <c r="C685" s="83" t="s">
        <v>1338</v>
      </c>
      <c r="D685" s="101">
        <v>0</v>
      </c>
      <c r="E685" s="101">
        <v>0</v>
      </c>
      <c r="F685" s="106" t="str">
        <f t="shared" si="13"/>
        <v>-</v>
      </c>
    </row>
    <row r="686" spans="1:6" s="102" customFormat="1" ht="24" customHeight="1" x14ac:dyDescent="0.2">
      <c r="A686" s="104" t="s">
        <v>1340</v>
      </c>
      <c r="B686" s="82" t="s">
        <v>1341</v>
      </c>
      <c r="C686" s="83" t="s">
        <v>1340</v>
      </c>
      <c r="D686" s="101">
        <v>0</v>
      </c>
      <c r="E686" s="101">
        <v>0</v>
      </c>
      <c r="F686" s="106" t="str">
        <f t="shared" si="13"/>
        <v>-</v>
      </c>
    </row>
    <row r="687" spans="1:6" s="102" customFormat="1" ht="12.75" customHeight="1" x14ac:dyDescent="0.2">
      <c r="A687" s="104" t="s">
        <v>1342</v>
      </c>
      <c r="B687" s="82" t="s">
        <v>1343</v>
      </c>
      <c r="C687" s="83" t="s">
        <v>1342</v>
      </c>
      <c r="D687" s="101">
        <v>0</v>
      </c>
      <c r="E687" s="101">
        <v>0</v>
      </c>
      <c r="F687" s="106" t="str">
        <f t="shared" si="13"/>
        <v>-</v>
      </c>
    </row>
    <row r="688" spans="1:6" s="102" customFormat="1" ht="12.75" customHeight="1" x14ac:dyDescent="0.2">
      <c r="A688" s="104" t="s">
        <v>1344</v>
      </c>
      <c r="B688" s="82" t="s">
        <v>1345</v>
      </c>
      <c r="C688" s="83" t="s">
        <v>1344</v>
      </c>
      <c r="D688" s="101">
        <v>0</v>
      </c>
      <c r="E688" s="101">
        <v>0</v>
      </c>
      <c r="F688" s="106" t="str">
        <f t="shared" si="13"/>
        <v>-</v>
      </c>
    </row>
    <row r="689" spans="1:6" s="102" customFormat="1" ht="12.75" customHeight="1" x14ac:dyDescent="0.2">
      <c r="A689" s="104" t="s">
        <v>1346</v>
      </c>
      <c r="B689" s="82" t="s">
        <v>1347</v>
      </c>
      <c r="C689" s="83" t="s">
        <v>1346</v>
      </c>
      <c r="D689" s="101">
        <v>0</v>
      </c>
      <c r="E689" s="101">
        <v>0</v>
      </c>
      <c r="F689" s="106" t="str">
        <f t="shared" si="13"/>
        <v>-</v>
      </c>
    </row>
    <row r="690" spans="1:6" s="102" customFormat="1" ht="12.75" customHeight="1" x14ac:dyDescent="0.2">
      <c r="A690" s="104" t="s">
        <v>1348</v>
      </c>
      <c r="B690" s="82" t="s">
        <v>1349</v>
      </c>
      <c r="C690" s="83" t="s">
        <v>1348</v>
      </c>
      <c r="D690" s="101">
        <v>0</v>
      </c>
      <c r="E690" s="101">
        <v>0</v>
      </c>
      <c r="F690" s="106" t="str">
        <f t="shared" si="13"/>
        <v>-</v>
      </c>
    </row>
    <row r="691" spans="1:6" s="102" customFormat="1" ht="12.75" customHeight="1" x14ac:dyDescent="0.2">
      <c r="A691" s="104" t="s">
        <v>1350</v>
      </c>
      <c r="B691" s="82" t="s">
        <v>1351</v>
      </c>
      <c r="C691" s="83" t="s">
        <v>1350</v>
      </c>
      <c r="D691" s="101">
        <v>0</v>
      </c>
      <c r="E691" s="101">
        <v>0</v>
      </c>
      <c r="F691" s="106" t="str">
        <f t="shared" si="13"/>
        <v>-</v>
      </c>
    </row>
    <row r="692" spans="1:6" s="102" customFormat="1" ht="24" customHeight="1" x14ac:dyDescent="0.2">
      <c r="A692" s="33" t="s">
        <v>1352</v>
      </c>
      <c r="B692" s="118" t="s">
        <v>1353</v>
      </c>
      <c r="C692" s="115" t="s">
        <v>1352</v>
      </c>
      <c r="D692" s="160">
        <v>0</v>
      </c>
      <c r="E692" s="160">
        <v>0</v>
      </c>
      <c r="F692" s="117" t="str">
        <f t="shared" si="13"/>
        <v>-</v>
      </c>
    </row>
    <row r="693" spans="1:6" s="102" customFormat="1" ht="24" customHeight="1" x14ac:dyDescent="0.2">
      <c r="A693" s="33" t="s">
        <v>1354</v>
      </c>
      <c r="B693" s="118" t="s">
        <v>1355</v>
      </c>
      <c r="C693" s="115" t="s">
        <v>1354</v>
      </c>
      <c r="D693" s="160">
        <v>0</v>
      </c>
      <c r="E693" s="160">
        <v>0</v>
      </c>
      <c r="F693" s="117" t="str">
        <f t="shared" si="13"/>
        <v>-</v>
      </c>
    </row>
    <row r="694" spans="1:6" s="102" customFormat="1" ht="24" customHeight="1" x14ac:dyDescent="0.2">
      <c r="A694" s="33" t="s">
        <v>1356</v>
      </c>
      <c r="B694" s="118" t="s">
        <v>1357</v>
      </c>
      <c r="C694" s="115" t="s">
        <v>1356</v>
      </c>
      <c r="D694" s="160">
        <v>0</v>
      </c>
      <c r="E694" s="160">
        <v>0</v>
      </c>
      <c r="F694" s="117" t="str">
        <f t="shared" si="13"/>
        <v>-</v>
      </c>
    </row>
    <row r="695" spans="1:6" s="102" customFormat="1" ht="24" customHeight="1" x14ac:dyDescent="0.2">
      <c r="A695" s="33" t="s">
        <v>1358</v>
      </c>
      <c r="B695" s="118" t="s">
        <v>1359</v>
      </c>
      <c r="C695" s="115" t="s">
        <v>1358</v>
      </c>
      <c r="D695" s="160">
        <v>0</v>
      </c>
      <c r="E695" s="160">
        <v>0</v>
      </c>
      <c r="F695" s="117" t="str">
        <f t="shared" si="13"/>
        <v>-</v>
      </c>
    </row>
    <row r="696" spans="1:6" s="102" customFormat="1" ht="12.75" customHeight="1" x14ac:dyDescent="0.2">
      <c r="A696" s="33" t="s">
        <v>1360</v>
      </c>
      <c r="B696" s="118" t="s">
        <v>1361</v>
      </c>
      <c r="C696" s="115" t="s">
        <v>1360</v>
      </c>
      <c r="D696" s="160">
        <v>0</v>
      </c>
      <c r="E696" s="160">
        <v>0</v>
      </c>
      <c r="F696" s="117" t="str">
        <f t="shared" si="13"/>
        <v>-</v>
      </c>
    </row>
    <row r="697" spans="1:6" s="102" customFormat="1" ht="12.75" customHeight="1" x14ac:dyDescent="0.2">
      <c r="A697" s="33" t="s">
        <v>1362</v>
      </c>
      <c r="B697" s="118" t="s">
        <v>1363</v>
      </c>
      <c r="C697" s="115" t="s">
        <v>1362</v>
      </c>
      <c r="D697" s="160">
        <v>0</v>
      </c>
      <c r="E697" s="160">
        <v>0</v>
      </c>
      <c r="F697" s="117" t="str">
        <f t="shared" si="13"/>
        <v>-</v>
      </c>
    </row>
    <row r="698" spans="1:6" s="102" customFormat="1" ht="12.75" customHeight="1" x14ac:dyDescent="0.2">
      <c r="A698" s="33" t="s">
        <v>1364</v>
      </c>
      <c r="B698" s="118" t="s">
        <v>1365</v>
      </c>
      <c r="C698" s="115" t="s">
        <v>1364</v>
      </c>
      <c r="D698" s="160">
        <v>0</v>
      </c>
      <c r="E698" s="160">
        <v>0</v>
      </c>
      <c r="F698" s="117" t="str">
        <f t="shared" si="13"/>
        <v>-</v>
      </c>
    </row>
    <row r="699" spans="1:6" s="102" customFormat="1" ht="12.75" customHeight="1" x14ac:dyDescent="0.2">
      <c r="A699" s="33" t="s">
        <v>1366</v>
      </c>
      <c r="B699" s="118" t="s">
        <v>1367</v>
      </c>
      <c r="C699" s="115" t="s">
        <v>1366</v>
      </c>
      <c r="D699" s="160">
        <v>0</v>
      </c>
      <c r="E699" s="160">
        <v>0</v>
      </c>
      <c r="F699" s="117" t="str">
        <f t="shared" si="13"/>
        <v>-</v>
      </c>
    </row>
    <row r="700" spans="1:6" s="102" customFormat="1" ht="24" customHeight="1" x14ac:dyDescent="0.2">
      <c r="A700" s="33" t="s">
        <v>1368</v>
      </c>
      <c r="B700" s="118" t="s">
        <v>1369</v>
      </c>
      <c r="C700" s="115" t="s">
        <v>1368</v>
      </c>
      <c r="D700" s="160">
        <v>0</v>
      </c>
      <c r="E700" s="160">
        <v>0</v>
      </c>
      <c r="F700" s="117" t="str">
        <f t="shared" si="13"/>
        <v>-</v>
      </c>
    </row>
    <row r="701" spans="1:6" s="102" customFormat="1" ht="24" customHeight="1" x14ac:dyDescent="0.2">
      <c r="A701" s="33" t="s">
        <v>1370</v>
      </c>
      <c r="B701" s="118" t="s">
        <v>1371</v>
      </c>
      <c r="C701" s="115" t="s">
        <v>1370</v>
      </c>
      <c r="D701" s="160">
        <v>0</v>
      </c>
      <c r="E701" s="160">
        <v>0</v>
      </c>
      <c r="F701" s="117" t="str">
        <f t="shared" si="13"/>
        <v>-</v>
      </c>
    </row>
    <row r="702" spans="1:6" s="102" customFormat="1" ht="12.75" customHeight="1" x14ac:dyDescent="0.2">
      <c r="A702" s="33" t="s">
        <v>1372</v>
      </c>
      <c r="B702" s="118" t="s">
        <v>1373</v>
      </c>
      <c r="C702" s="115" t="s">
        <v>1372</v>
      </c>
      <c r="D702" s="160">
        <v>0</v>
      </c>
      <c r="E702" s="160">
        <v>0</v>
      </c>
      <c r="F702" s="117" t="str">
        <f t="shared" si="13"/>
        <v>-</v>
      </c>
    </row>
    <row r="703" spans="1:6" s="102" customFormat="1" ht="12.75" customHeight="1" x14ac:dyDescent="0.2">
      <c r="A703" s="33" t="s">
        <v>1374</v>
      </c>
      <c r="B703" s="118" t="s">
        <v>1375</v>
      </c>
      <c r="C703" s="115" t="s">
        <v>1374</v>
      </c>
      <c r="D703" s="160">
        <v>0</v>
      </c>
      <c r="E703" s="160">
        <v>0</v>
      </c>
      <c r="F703" s="117" t="str">
        <f t="shared" si="13"/>
        <v>-</v>
      </c>
    </row>
    <row r="704" spans="1:6" s="102" customFormat="1" ht="24" customHeight="1" x14ac:dyDescent="0.2">
      <c r="A704" s="33" t="s">
        <v>1376</v>
      </c>
      <c r="B704" s="118" t="s">
        <v>1377</v>
      </c>
      <c r="C704" s="115" t="s">
        <v>1376</v>
      </c>
      <c r="D704" s="160">
        <v>0</v>
      </c>
      <c r="E704" s="160">
        <v>0</v>
      </c>
      <c r="F704" s="117" t="str">
        <f t="shared" si="13"/>
        <v>-</v>
      </c>
    </row>
    <row r="705" spans="1:6" s="102" customFormat="1" ht="24" customHeight="1" x14ac:dyDescent="0.2">
      <c r="A705" s="33" t="s">
        <v>1378</v>
      </c>
      <c r="B705" s="118" t="s">
        <v>1379</v>
      </c>
      <c r="C705" s="115" t="s">
        <v>1378</v>
      </c>
      <c r="D705" s="160">
        <v>0</v>
      </c>
      <c r="E705" s="160">
        <v>0</v>
      </c>
      <c r="F705" s="117" t="str">
        <f t="shared" si="13"/>
        <v>-</v>
      </c>
    </row>
    <row r="706" spans="1:6" s="102" customFormat="1" ht="12.75" customHeight="1" x14ac:dyDescent="0.2">
      <c r="A706" s="33" t="s">
        <v>1380</v>
      </c>
      <c r="B706" s="118" t="s">
        <v>1381</v>
      </c>
      <c r="C706" s="115" t="s">
        <v>1380</v>
      </c>
      <c r="D706" s="160">
        <v>0</v>
      </c>
      <c r="E706" s="160">
        <v>0</v>
      </c>
      <c r="F706" s="117" t="str">
        <f t="shared" si="13"/>
        <v>-</v>
      </c>
    </row>
    <row r="707" spans="1:6" s="102" customFormat="1" ht="12.75" customHeight="1" x14ac:dyDescent="0.2">
      <c r="A707" s="33" t="s">
        <v>1382</v>
      </c>
      <c r="B707" s="118" t="s">
        <v>1383</v>
      </c>
      <c r="C707" s="115" t="s">
        <v>1382</v>
      </c>
      <c r="D707" s="160">
        <v>0</v>
      </c>
      <c r="E707" s="160">
        <v>0</v>
      </c>
      <c r="F707" s="117" t="str">
        <f t="shared" si="13"/>
        <v>-</v>
      </c>
    </row>
    <row r="708" spans="1:6" s="102" customFormat="1" ht="24" customHeight="1" x14ac:dyDescent="0.2">
      <c r="A708" s="33" t="s">
        <v>1384</v>
      </c>
      <c r="B708" s="118" t="s">
        <v>1385</v>
      </c>
      <c r="C708" s="115" t="s">
        <v>1384</v>
      </c>
      <c r="D708" s="160">
        <v>0</v>
      </c>
      <c r="E708" s="160">
        <v>0</v>
      </c>
      <c r="F708" s="117" t="str">
        <f t="shared" si="13"/>
        <v>-</v>
      </c>
    </row>
    <row r="709" spans="1:6" s="102" customFormat="1" ht="24" customHeight="1" x14ac:dyDescent="0.2">
      <c r="A709" s="33" t="s">
        <v>1386</v>
      </c>
      <c r="B709" s="118" t="s">
        <v>1387</v>
      </c>
      <c r="C709" s="115" t="s">
        <v>1386</v>
      </c>
      <c r="D709" s="160">
        <v>0</v>
      </c>
      <c r="E709" s="160">
        <v>0</v>
      </c>
      <c r="F709" s="117" t="str">
        <f t="shared" si="13"/>
        <v>-</v>
      </c>
    </row>
    <row r="710" spans="1:6" s="102" customFormat="1" ht="12.75" customHeight="1" x14ac:dyDescent="0.2">
      <c r="A710" s="33" t="s">
        <v>1388</v>
      </c>
      <c r="B710" s="105" t="s">
        <v>1389</v>
      </c>
      <c r="C710" s="115" t="s">
        <v>1388</v>
      </c>
      <c r="D710" s="160">
        <v>0</v>
      </c>
      <c r="E710" s="160">
        <v>0</v>
      </c>
      <c r="F710" s="117" t="str">
        <f t="shared" si="13"/>
        <v>-</v>
      </c>
    </row>
    <row r="711" spans="1:6" s="102" customFormat="1" ht="12.75" customHeight="1" x14ac:dyDescent="0.2">
      <c r="A711" s="33" t="s">
        <v>1390</v>
      </c>
      <c r="B711" s="105" t="s">
        <v>1391</v>
      </c>
      <c r="C711" s="115" t="s">
        <v>1390</v>
      </c>
      <c r="D711" s="160">
        <v>0</v>
      </c>
      <c r="E711" s="160">
        <v>0</v>
      </c>
      <c r="F711" s="117" t="str">
        <f t="shared" si="13"/>
        <v>-</v>
      </c>
    </row>
    <row r="712" spans="1:6" s="102" customFormat="1" ht="12.75" customHeight="1" x14ac:dyDescent="0.2">
      <c r="A712" s="33" t="s">
        <v>1392</v>
      </c>
      <c r="B712" s="105" t="s">
        <v>1393</v>
      </c>
      <c r="C712" s="115" t="s">
        <v>1392</v>
      </c>
      <c r="D712" s="160">
        <v>0</v>
      </c>
      <c r="E712" s="160">
        <v>0</v>
      </c>
      <c r="F712" s="117" t="str">
        <f t="shared" si="13"/>
        <v>-</v>
      </c>
    </row>
    <row r="713" spans="1:6" s="102" customFormat="1" ht="24" customHeight="1" x14ac:dyDescent="0.2">
      <c r="A713" s="33" t="s">
        <v>1394</v>
      </c>
      <c r="B713" s="105" t="s">
        <v>1395</v>
      </c>
      <c r="C713" s="115" t="s">
        <v>1394</v>
      </c>
      <c r="D713" s="160">
        <v>0</v>
      </c>
      <c r="E713" s="160">
        <v>0</v>
      </c>
      <c r="F713" s="117" t="str">
        <f t="shared" si="13"/>
        <v>-</v>
      </c>
    </row>
    <row r="714" spans="1:6" s="102" customFormat="1" ht="12" customHeight="1" x14ac:dyDescent="0.2">
      <c r="A714" s="33" t="s">
        <v>1396</v>
      </c>
      <c r="B714" s="105" t="s">
        <v>1397</v>
      </c>
      <c r="C714" s="115" t="s">
        <v>1396</v>
      </c>
      <c r="D714" s="160">
        <v>0</v>
      </c>
      <c r="E714" s="160">
        <v>0</v>
      </c>
      <c r="F714" s="117" t="str">
        <f t="shared" si="13"/>
        <v>-</v>
      </c>
    </row>
    <row r="715" spans="1:6" s="102" customFormat="1" ht="12.75" customHeight="1" x14ac:dyDescent="0.2">
      <c r="A715" s="33" t="s">
        <v>1398</v>
      </c>
      <c r="B715" s="105" t="s">
        <v>1399</v>
      </c>
      <c r="C715" s="115" t="s">
        <v>1398</v>
      </c>
      <c r="D715" s="160">
        <v>0</v>
      </c>
      <c r="E715" s="160">
        <v>0</v>
      </c>
      <c r="F715" s="117" t="str">
        <f t="shared" si="13"/>
        <v>-</v>
      </c>
    </row>
    <row r="716" spans="1:6" s="102" customFormat="1" ht="12.75" customHeight="1" x14ac:dyDescent="0.2">
      <c r="A716" s="33" t="s">
        <v>1400</v>
      </c>
      <c r="B716" s="105" t="s">
        <v>1401</v>
      </c>
      <c r="C716" s="115" t="s">
        <v>1400</v>
      </c>
      <c r="D716" s="160">
        <v>0</v>
      </c>
      <c r="E716" s="160">
        <v>0</v>
      </c>
      <c r="F716" s="117" t="str">
        <f t="shared" si="13"/>
        <v>-</v>
      </c>
    </row>
    <row r="717" spans="1:6" s="102" customFormat="1" ht="12.75" customHeight="1" x14ac:dyDescent="0.2">
      <c r="A717" s="33" t="s">
        <v>1402</v>
      </c>
      <c r="B717" s="105" t="s">
        <v>1403</v>
      </c>
      <c r="C717" s="115" t="s">
        <v>1402</v>
      </c>
      <c r="D717" s="160">
        <v>0</v>
      </c>
      <c r="E717" s="160">
        <v>0</v>
      </c>
      <c r="F717" s="117" t="str">
        <f t="shared" ref="F717:F780" si="14">IF(D717&lt;&gt;0,IF(E717/D717&gt;=100,"&gt;&gt;100",E717/D717*100),"-")</f>
        <v>-</v>
      </c>
    </row>
    <row r="718" spans="1:6" s="102" customFormat="1" ht="12.75" customHeight="1" x14ac:dyDescent="0.2">
      <c r="A718" s="104" t="s">
        <v>1404</v>
      </c>
      <c r="B718" s="78" t="s">
        <v>1405</v>
      </c>
      <c r="C718" s="83" t="s">
        <v>1404</v>
      </c>
      <c r="D718" s="101">
        <v>0</v>
      </c>
      <c r="E718" s="101">
        <v>0</v>
      </c>
      <c r="F718" s="106" t="str">
        <f t="shared" si="14"/>
        <v>-</v>
      </c>
    </row>
    <row r="719" spans="1:6" s="102" customFormat="1" ht="12.75" customHeight="1" x14ac:dyDescent="0.2">
      <c r="A719" s="33" t="s">
        <v>1406</v>
      </c>
      <c r="B719" s="105" t="s">
        <v>1407</v>
      </c>
      <c r="C719" s="115" t="s">
        <v>1406</v>
      </c>
      <c r="D719" s="160">
        <v>0</v>
      </c>
      <c r="E719" s="160">
        <v>0</v>
      </c>
      <c r="F719" s="117" t="str">
        <f t="shared" si="14"/>
        <v>-</v>
      </c>
    </row>
    <row r="720" spans="1:6" s="102" customFormat="1" ht="24" customHeight="1" x14ac:dyDescent="0.2">
      <c r="A720" s="33" t="s">
        <v>1408</v>
      </c>
      <c r="B720" s="118" t="s">
        <v>1409</v>
      </c>
      <c r="C720" s="115" t="s">
        <v>1408</v>
      </c>
      <c r="D720" s="160">
        <v>0</v>
      </c>
      <c r="E720" s="160">
        <v>0</v>
      </c>
      <c r="F720" s="117" t="str">
        <f t="shared" si="14"/>
        <v>-</v>
      </c>
    </row>
    <row r="721" spans="1:6" s="102" customFormat="1" ht="24" customHeight="1" x14ac:dyDescent="0.2">
      <c r="A721" s="33" t="s">
        <v>1410</v>
      </c>
      <c r="B721" s="105" t="s">
        <v>1411</v>
      </c>
      <c r="C721" s="115" t="s">
        <v>1410</v>
      </c>
      <c r="D721" s="160">
        <v>0</v>
      </c>
      <c r="E721" s="160">
        <v>0</v>
      </c>
      <c r="F721" s="117" t="str">
        <f t="shared" si="14"/>
        <v>-</v>
      </c>
    </row>
    <row r="722" spans="1:6" s="102" customFormat="1" ht="12" customHeight="1" x14ac:dyDescent="0.2">
      <c r="A722" s="33" t="s">
        <v>1412</v>
      </c>
      <c r="B722" s="105" t="s">
        <v>1413</v>
      </c>
      <c r="C722" s="115" t="s">
        <v>1412</v>
      </c>
      <c r="D722" s="160">
        <v>0</v>
      </c>
      <c r="E722" s="160">
        <v>0</v>
      </c>
      <c r="F722" s="117" t="str">
        <f t="shared" si="14"/>
        <v>-</v>
      </c>
    </row>
    <row r="723" spans="1:6" s="102" customFormat="1" ht="12" customHeight="1" x14ac:dyDescent="0.2">
      <c r="A723" s="33" t="s">
        <v>1414</v>
      </c>
      <c r="B723" s="105" t="s">
        <v>1415</v>
      </c>
      <c r="C723" s="115" t="s">
        <v>1414</v>
      </c>
      <c r="D723" s="160">
        <v>0</v>
      </c>
      <c r="E723" s="160">
        <v>0</v>
      </c>
      <c r="F723" s="117" t="str">
        <f t="shared" si="14"/>
        <v>-</v>
      </c>
    </row>
    <row r="724" spans="1:6" s="102" customFormat="1" ht="12.75" customHeight="1" x14ac:dyDescent="0.2">
      <c r="A724" s="33" t="s">
        <v>1416</v>
      </c>
      <c r="B724" s="105" t="s">
        <v>1417</v>
      </c>
      <c r="C724" s="115" t="s">
        <v>1416</v>
      </c>
      <c r="D724" s="160">
        <v>83512.08</v>
      </c>
      <c r="E724" s="160">
        <v>97490.38</v>
      </c>
      <c r="F724" s="117">
        <f t="shared" si="14"/>
        <v>116.73805753610735</v>
      </c>
    </row>
    <row r="725" spans="1:6" s="102" customFormat="1" ht="12.75" customHeight="1" x14ac:dyDescent="0.2">
      <c r="A725" s="33" t="s">
        <v>1418</v>
      </c>
      <c r="B725" s="105" t="s">
        <v>1419</v>
      </c>
      <c r="C725" s="115" t="s">
        <v>1418</v>
      </c>
      <c r="D725" s="160">
        <v>0</v>
      </c>
      <c r="E725" s="160">
        <v>0</v>
      </c>
      <c r="F725" s="117" t="str">
        <f t="shared" si="14"/>
        <v>-</v>
      </c>
    </row>
    <row r="726" spans="1:6" s="102" customFormat="1" ht="12.75" customHeight="1" x14ac:dyDescent="0.2">
      <c r="A726" s="33" t="s">
        <v>1420</v>
      </c>
      <c r="B726" s="105" t="s">
        <v>1421</v>
      </c>
      <c r="C726" s="115" t="s">
        <v>1420</v>
      </c>
      <c r="D726" s="160">
        <v>0</v>
      </c>
      <c r="E726" s="160">
        <v>0</v>
      </c>
      <c r="F726" s="117" t="str">
        <f t="shared" si="14"/>
        <v>-</v>
      </c>
    </row>
    <row r="727" spans="1:6" s="102" customFormat="1" ht="24" customHeight="1" x14ac:dyDescent="0.2">
      <c r="A727" s="33" t="s">
        <v>1422</v>
      </c>
      <c r="B727" s="105" t="s">
        <v>1423</v>
      </c>
      <c r="C727" s="115" t="s">
        <v>1422</v>
      </c>
      <c r="D727" s="160">
        <v>0</v>
      </c>
      <c r="E727" s="160">
        <v>0</v>
      </c>
      <c r="F727" s="117" t="str">
        <f t="shared" si="14"/>
        <v>-</v>
      </c>
    </row>
    <row r="728" spans="1:6" s="102" customFormat="1" ht="24" customHeight="1" x14ac:dyDescent="0.2">
      <c r="A728" s="33" t="s">
        <v>1424</v>
      </c>
      <c r="B728" s="105" t="s">
        <v>1425</v>
      </c>
      <c r="C728" s="115" t="s">
        <v>1424</v>
      </c>
      <c r="D728" s="160">
        <v>0</v>
      </c>
      <c r="E728" s="160">
        <v>0</v>
      </c>
      <c r="F728" s="117" t="str">
        <f t="shared" si="14"/>
        <v>-</v>
      </c>
    </row>
    <row r="729" spans="1:6" s="102" customFormat="1" ht="24" customHeight="1" x14ac:dyDescent="0.2">
      <c r="A729" s="33" t="s">
        <v>1426</v>
      </c>
      <c r="B729" s="105" t="s">
        <v>1427</v>
      </c>
      <c r="C729" s="115" t="s">
        <v>1426</v>
      </c>
      <c r="D729" s="160">
        <v>0</v>
      </c>
      <c r="E729" s="160">
        <v>0</v>
      </c>
      <c r="F729" s="117" t="str">
        <f t="shared" si="14"/>
        <v>-</v>
      </c>
    </row>
    <row r="730" spans="1:6" s="102" customFormat="1" ht="24" customHeight="1" x14ac:dyDescent="0.2">
      <c r="A730" s="33" t="s">
        <v>1428</v>
      </c>
      <c r="B730" s="105" t="s">
        <v>1429</v>
      </c>
      <c r="C730" s="115" t="s">
        <v>1428</v>
      </c>
      <c r="D730" s="160">
        <v>0</v>
      </c>
      <c r="E730" s="160">
        <v>0</v>
      </c>
      <c r="F730" s="117" t="str">
        <f t="shared" si="14"/>
        <v>-</v>
      </c>
    </row>
    <row r="731" spans="1:6" s="102" customFormat="1" ht="24" customHeight="1" x14ac:dyDescent="0.2">
      <c r="A731" s="33" t="s">
        <v>1430</v>
      </c>
      <c r="B731" s="105" t="s">
        <v>1431</v>
      </c>
      <c r="C731" s="115" t="s">
        <v>1430</v>
      </c>
      <c r="D731" s="160">
        <v>0</v>
      </c>
      <c r="E731" s="160">
        <v>0</v>
      </c>
      <c r="F731" s="117" t="str">
        <f t="shared" si="14"/>
        <v>-</v>
      </c>
    </row>
    <row r="732" spans="1:6" s="102" customFormat="1" ht="12.75" customHeight="1" x14ac:dyDescent="0.2">
      <c r="A732" s="33" t="s">
        <v>1432</v>
      </c>
      <c r="B732" s="105" t="s">
        <v>1433</v>
      </c>
      <c r="C732" s="115" t="s">
        <v>1432</v>
      </c>
      <c r="D732" s="160">
        <v>0</v>
      </c>
      <c r="E732" s="160">
        <v>1500</v>
      </c>
      <c r="F732" s="117" t="str">
        <f t="shared" si="14"/>
        <v>-</v>
      </c>
    </row>
    <row r="733" spans="1:6" s="102" customFormat="1" ht="12.75" customHeight="1" x14ac:dyDescent="0.2">
      <c r="A733" s="33" t="s">
        <v>1434</v>
      </c>
      <c r="B733" s="105" t="s">
        <v>1435</v>
      </c>
      <c r="C733" s="115" t="s">
        <v>1434</v>
      </c>
      <c r="D733" s="160">
        <v>670</v>
      </c>
      <c r="E733" s="160">
        <v>335</v>
      </c>
      <c r="F733" s="117">
        <f t="shared" si="14"/>
        <v>50</v>
      </c>
    </row>
    <row r="734" spans="1:6" s="102" customFormat="1" ht="12.75" customHeight="1" x14ac:dyDescent="0.2">
      <c r="A734" s="33" t="s">
        <v>1436</v>
      </c>
      <c r="B734" s="105" t="s">
        <v>1437</v>
      </c>
      <c r="C734" s="115" t="s">
        <v>1436</v>
      </c>
      <c r="D734" s="160">
        <v>11140.52</v>
      </c>
      <c r="E734" s="160">
        <v>14387.15</v>
      </c>
      <c r="F734" s="117">
        <f t="shared" si="14"/>
        <v>129.14253553694081</v>
      </c>
    </row>
    <row r="735" spans="1:6" s="102" customFormat="1" ht="12.75" customHeight="1" x14ac:dyDescent="0.2">
      <c r="A735" s="104" t="s">
        <v>1438</v>
      </c>
      <c r="B735" s="78" t="s">
        <v>1439</v>
      </c>
      <c r="C735" s="83" t="s">
        <v>1438</v>
      </c>
      <c r="D735" s="101">
        <v>0</v>
      </c>
      <c r="E735" s="101">
        <v>0</v>
      </c>
      <c r="F735" s="106" t="str">
        <f t="shared" si="14"/>
        <v>-</v>
      </c>
    </row>
    <row r="736" spans="1:6" s="102" customFormat="1" ht="12.75" customHeight="1" x14ac:dyDescent="0.2">
      <c r="A736" s="104" t="s">
        <v>1440</v>
      </c>
      <c r="B736" s="78" t="s">
        <v>1441</v>
      </c>
      <c r="C736" s="83" t="s">
        <v>1440</v>
      </c>
      <c r="D736" s="101">
        <v>471.43</v>
      </c>
      <c r="E736" s="101">
        <v>1245.73</v>
      </c>
      <c r="F736" s="106">
        <f t="shared" si="14"/>
        <v>264.24495683346419</v>
      </c>
    </row>
    <row r="737" spans="1:6" s="102" customFormat="1" ht="12.75" customHeight="1" x14ac:dyDescent="0.2">
      <c r="A737" s="104" t="s">
        <v>1442</v>
      </c>
      <c r="B737" s="78" t="s">
        <v>1443</v>
      </c>
      <c r="C737" s="83" t="s">
        <v>1442</v>
      </c>
      <c r="D737" s="101">
        <v>0</v>
      </c>
      <c r="E737" s="101">
        <v>0</v>
      </c>
      <c r="F737" s="106" t="str">
        <f t="shared" si="14"/>
        <v>-</v>
      </c>
    </row>
    <row r="738" spans="1:6" s="102" customFormat="1" ht="12.75" customHeight="1" x14ac:dyDescent="0.2">
      <c r="A738" s="104" t="s">
        <v>1444</v>
      </c>
      <c r="B738" s="78" t="s">
        <v>1445</v>
      </c>
      <c r="C738" s="83" t="s">
        <v>1444</v>
      </c>
      <c r="D738" s="101">
        <v>0</v>
      </c>
      <c r="E738" s="101">
        <v>1932.67</v>
      </c>
      <c r="F738" s="106" t="str">
        <f t="shared" si="14"/>
        <v>-</v>
      </c>
    </row>
    <row r="739" spans="1:6" s="102" customFormat="1" ht="12.75" customHeight="1" x14ac:dyDescent="0.2">
      <c r="A739" s="33" t="s">
        <v>1446</v>
      </c>
      <c r="B739" s="105" t="s">
        <v>1447</v>
      </c>
      <c r="C739" s="115" t="s">
        <v>1446</v>
      </c>
      <c r="D739" s="160">
        <v>3327.61</v>
      </c>
      <c r="E739" s="160">
        <v>3778.96</v>
      </c>
      <c r="F739" s="117">
        <f t="shared" si="14"/>
        <v>113.56378902575722</v>
      </c>
    </row>
    <row r="740" spans="1:6" s="102" customFormat="1" ht="12.75" customHeight="1" x14ac:dyDescent="0.2">
      <c r="A740" s="33" t="s">
        <v>1448</v>
      </c>
      <c r="B740" s="105" t="s">
        <v>1449</v>
      </c>
      <c r="C740" s="115" t="s">
        <v>1448</v>
      </c>
      <c r="D740" s="160">
        <v>0</v>
      </c>
      <c r="E740" s="160">
        <v>0</v>
      </c>
      <c r="F740" s="117" t="str">
        <f t="shared" si="14"/>
        <v>-</v>
      </c>
    </row>
    <row r="741" spans="1:6" s="102" customFormat="1" ht="12.75" customHeight="1" x14ac:dyDescent="0.2">
      <c r="A741" s="33" t="s">
        <v>1450</v>
      </c>
      <c r="B741" s="105" t="s">
        <v>1451</v>
      </c>
      <c r="C741" s="115" t="s">
        <v>1450</v>
      </c>
      <c r="D741" s="160">
        <v>0</v>
      </c>
      <c r="E741" s="160">
        <v>0</v>
      </c>
      <c r="F741" s="117" t="str">
        <f t="shared" si="14"/>
        <v>-</v>
      </c>
    </row>
    <row r="742" spans="1:6" s="102" customFormat="1" ht="12.75" customHeight="1" x14ac:dyDescent="0.2">
      <c r="A742" s="33" t="s">
        <v>1452</v>
      </c>
      <c r="B742" s="105" t="s">
        <v>1453</v>
      </c>
      <c r="C742" s="115" t="s">
        <v>1452</v>
      </c>
      <c r="D742" s="160">
        <v>458.61</v>
      </c>
      <c r="E742" s="160">
        <v>621.34</v>
      </c>
      <c r="F742" s="117">
        <f t="shared" si="14"/>
        <v>135.48330825756091</v>
      </c>
    </row>
    <row r="743" spans="1:6" s="102" customFormat="1" ht="12.75" customHeight="1" x14ac:dyDescent="0.2">
      <c r="A743" s="33" t="s">
        <v>1454</v>
      </c>
      <c r="B743" s="105" t="s">
        <v>1455</v>
      </c>
      <c r="C743" s="115" t="s">
        <v>1454</v>
      </c>
      <c r="D743" s="160">
        <v>0</v>
      </c>
      <c r="E743" s="160">
        <v>0</v>
      </c>
      <c r="F743" s="117" t="str">
        <f t="shared" si="14"/>
        <v>-</v>
      </c>
    </row>
    <row r="744" spans="1:6" s="102" customFormat="1" ht="12.75" customHeight="1" x14ac:dyDescent="0.2">
      <c r="A744" s="33" t="s">
        <v>1456</v>
      </c>
      <c r="B744" s="105" t="s">
        <v>1457</v>
      </c>
      <c r="C744" s="115" t="s">
        <v>1456</v>
      </c>
      <c r="D744" s="160">
        <v>26.46</v>
      </c>
      <c r="E744" s="160">
        <v>0</v>
      </c>
      <c r="F744" s="117">
        <f t="shared" si="14"/>
        <v>0</v>
      </c>
    </row>
    <row r="745" spans="1:6" s="102" customFormat="1" ht="12.75" customHeight="1" x14ac:dyDescent="0.2">
      <c r="A745" s="33" t="s">
        <v>1458</v>
      </c>
      <c r="B745" s="105" t="s">
        <v>1459</v>
      </c>
      <c r="C745" s="115" t="s">
        <v>1458</v>
      </c>
      <c r="D745" s="160">
        <v>0</v>
      </c>
      <c r="E745" s="160">
        <v>0</v>
      </c>
      <c r="F745" s="117" t="str">
        <f t="shared" si="14"/>
        <v>-</v>
      </c>
    </row>
    <row r="746" spans="1:6" s="102" customFormat="1" ht="12.75" customHeight="1" x14ac:dyDescent="0.2">
      <c r="A746" s="33" t="s">
        <v>1460</v>
      </c>
      <c r="B746" s="105" t="s">
        <v>1461</v>
      </c>
      <c r="C746" s="115" t="s">
        <v>1460</v>
      </c>
      <c r="D746" s="160">
        <v>0</v>
      </c>
      <c r="E746" s="160">
        <v>0</v>
      </c>
      <c r="F746" s="117" t="str">
        <f t="shared" si="14"/>
        <v>-</v>
      </c>
    </row>
    <row r="747" spans="1:6" s="102" customFormat="1" ht="12.75" customHeight="1" x14ac:dyDescent="0.2">
      <c r="A747" s="33" t="s">
        <v>1462</v>
      </c>
      <c r="B747" s="105" t="s">
        <v>1463</v>
      </c>
      <c r="C747" s="115" t="s">
        <v>1462</v>
      </c>
      <c r="D747" s="160">
        <v>0</v>
      </c>
      <c r="E747" s="160">
        <v>0</v>
      </c>
      <c r="F747" s="117" t="str">
        <f t="shared" si="14"/>
        <v>-</v>
      </c>
    </row>
    <row r="748" spans="1:6" s="102" customFormat="1" ht="12.75" customHeight="1" x14ac:dyDescent="0.2">
      <c r="A748" s="33" t="s">
        <v>1464</v>
      </c>
      <c r="B748" s="105" t="s">
        <v>1465</v>
      </c>
      <c r="C748" s="115" t="s">
        <v>1464</v>
      </c>
      <c r="D748" s="160">
        <v>0</v>
      </c>
      <c r="E748" s="160">
        <v>0</v>
      </c>
      <c r="F748" s="117" t="str">
        <f t="shared" si="14"/>
        <v>-</v>
      </c>
    </row>
    <row r="749" spans="1:6" s="102" customFormat="1" ht="12.75" customHeight="1" x14ac:dyDescent="0.2">
      <c r="A749" s="33" t="s">
        <v>1466</v>
      </c>
      <c r="B749" s="105" t="s">
        <v>1467</v>
      </c>
      <c r="C749" s="115" t="s">
        <v>1466</v>
      </c>
      <c r="D749" s="160">
        <v>0</v>
      </c>
      <c r="E749" s="160">
        <v>0</v>
      </c>
      <c r="F749" s="117" t="str">
        <f t="shared" si="14"/>
        <v>-</v>
      </c>
    </row>
    <row r="750" spans="1:6" s="102" customFormat="1" ht="12.75" customHeight="1" x14ac:dyDescent="0.2">
      <c r="A750" s="33" t="s">
        <v>1468</v>
      </c>
      <c r="B750" s="105" t="s">
        <v>1469</v>
      </c>
      <c r="C750" s="115" t="s">
        <v>1468</v>
      </c>
      <c r="D750" s="160">
        <v>0</v>
      </c>
      <c r="E750" s="160">
        <v>0</v>
      </c>
      <c r="F750" s="117" t="str">
        <f t="shared" si="14"/>
        <v>-</v>
      </c>
    </row>
    <row r="751" spans="1:6" s="102" customFormat="1" ht="12.75" customHeight="1" x14ac:dyDescent="0.2">
      <c r="A751" s="33" t="s">
        <v>1470</v>
      </c>
      <c r="B751" s="105" t="s">
        <v>1471</v>
      </c>
      <c r="C751" s="115" t="s">
        <v>1470</v>
      </c>
      <c r="D751" s="160">
        <v>0</v>
      </c>
      <c r="E751" s="160">
        <v>0</v>
      </c>
      <c r="F751" s="117" t="str">
        <f t="shared" si="14"/>
        <v>-</v>
      </c>
    </row>
    <row r="752" spans="1:6" s="102" customFormat="1" ht="12.75" customHeight="1" x14ac:dyDescent="0.2">
      <c r="A752" s="33" t="s">
        <v>1472</v>
      </c>
      <c r="B752" s="105" t="s">
        <v>1473</v>
      </c>
      <c r="C752" s="115" t="s">
        <v>1472</v>
      </c>
      <c r="D752" s="160">
        <v>0</v>
      </c>
      <c r="E752" s="160">
        <v>0</v>
      </c>
      <c r="F752" s="117" t="str">
        <f t="shared" si="14"/>
        <v>-</v>
      </c>
    </row>
    <row r="753" spans="1:6" s="102" customFormat="1" ht="12.75" customHeight="1" x14ac:dyDescent="0.2">
      <c r="A753" s="33" t="s">
        <v>1474</v>
      </c>
      <c r="B753" s="105" t="s">
        <v>1475</v>
      </c>
      <c r="C753" s="115" t="s">
        <v>1474</v>
      </c>
      <c r="D753" s="160">
        <v>0</v>
      </c>
      <c r="E753" s="160">
        <v>0</v>
      </c>
      <c r="F753" s="117" t="str">
        <f t="shared" si="14"/>
        <v>-</v>
      </c>
    </row>
    <row r="754" spans="1:6" s="102" customFormat="1" ht="12.75" customHeight="1" x14ac:dyDescent="0.2">
      <c r="A754" s="104" t="s">
        <v>1476</v>
      </c>
      <c r="B754" s="78" t="s">
        <v>1477</v>
      </c>
      <c r="C754" s="83" t="s">
        <v>1476</v>
      </c>
      <c r="D754" s="101">
        <v>0</v>
      </c>
      <c r="E754" s="101">
        <v>0</v>
      </c>
      <c r="F754" s="106" t="str">
        <f t="shared" si="14"/>
        <v>-</v>
      </c>
    </row>
    <row r="755" spans="1:6" s="102" customFormat="1" ht="12.75" customHeight="1" x14ac:dyDescent="0.2">
      <c r="A755" s="104" t="s">
        <v>1478</v>
      </c>
      <c r="B755" s="78" t="s">
        <v>1479</v>
      </c>
      <c r="C755" s="83" t="s">
        <v>1478</v>
      </c>
      <c r="D755" s="101">
        <v>0</v>
      </c>
      <c r="E755" s="101">
        <v>0</v>
      </c>
      <c r="F755" s="106" t="str">
        <f t="shared" si="14"/>
        <v>-</v>
      </c>
    </row>
    <row r="756" spans="1:6" s="102" customFormat="1" ht="12.75" customHeight="1" x14ac:dyDescent="0.2">
      <c r="A756" s="104" t="s">
        <v>1480</v>
      </c>
      <c r="B756" s="78" t="s">
        <v>1481</v>
      </c>
      <c r="C756" s="83" t="s">
        <v>1480</v>
      </c>
      <c r="D756" s="101">
        <v>0</v>
      </c>
      <c r="E756" s="101">
        <v>0</v>
      </c>
      <c r="F756" s="106" t="str">
        <f t="shared" si="14"/>
        <v>-</v>
      </c>
    </row>
    <row r="757" spans="1:6" s="102" customFormat="1" ht="12.75" customHeight="1" x14ac:dyDescent="0.2">
      <c r="A757" s="104" t="s">
        <v>1482</v>
      </c>
      <c r="B757" s="78" t="s">
        <v>1483</v>
      </c>
      <c r="C757" s="83" t="s">
        <v>1482</v>
      </c>
      <c r="D757" s="101">
        <v>0</v>
      </c>
      <c r="E757" s="101">
        <v>0</v>
      </c>
      <c r="F757" s="106" t="str">
        <f t="shared" si="14"/>
        <v>-</v>
      </c>
    </row>
    <row r="758" spans="1:6" s="102" customFormat="1" ht="12.75" customHeight="1" x14ac:dyDescent="0.2">
      <c r="A758" s="104" t="s">
        <v>1484</v>
      </c>
      <c r="B758" s="78" t="s">
        <v>1485</v>
      </c>
      <c r="C758" s="83" t="s">
        <v>1484</v>
      </c>
      <c r="D758" s="101">
        <v>0</v>
      </c>
      <c r="E758" s="101">
        <v>0</v>
      </c>
      <c r="F758" s="106" t="str">
        <f t="shared" si="14"/>
        <v>-</v>
      </c>
    </row>
    <row r="759" spans="1:6" s="102" customFormat="1" ht="24" customHeight="1" x14ac:dyDescent="0.2">
      <c r="A759" s="104" t="s">
        <v>1486</v>
      </c>
      <c r="B759" s="78" t="s">
        <v>1487</v>
      </c>
      <c r="C759" s="83" t="s">
        <v>1486</v>
      </c>
      <c r="D759" s="101">
        <v>0</v>
      </c>
      <c r="E759" s="101">
        <v>0</v>
      </c>
      <c r="F759" s="106" t="str">
        <f t="shared" si="14"/>
        <v>-</v>
      </c>
    </row>
    <row r="760" spans="1:6" s="102" customFormat="1" ht="24" customHeight="1" x14ac:dyDescent="0.2">
      <c r="A760" s="104" t="s">
        <v>1488</v>
      </c>
      <c r="B760" s="78" t="s">
        <v>1489</v>
      </c>
      <c r="C760" s="83" t="s">
        <v>1488</v>
      </c>
      <c r="D760" s="101">
        <v>0</v>
      </c>
      <c r="E760" s="101">
        <v>0</v>
      </c>
      <c r="F760" s="106" t="str">
        <f t="shared" si="14"/>
        <v>-</v>
      </c>
    </row>
    <row r="761" spans="1:6" s="102" customFormat="1" ht="24" customHeight="1" x14ac:dyDescent="0.2">
      <c r="A761" s="104" t="s">
        <v>1490</v>
      </c>
      <c r="B761" s="82" t="s">
        <v>1491</v>
      </c>
      <c r="C761" s="83" t="s">
        <v>1490</v>
      </c>
      <c r="D761" s="101">
        <v>0</v>
      </c>
      <c r="E761" s="101">
        <v>0</v>
      </c>
      <c r="F761" s="106" t="str">
        <f t="shared" si="14"/>
        <v>-</v>
      </c>
    </row>
    <row r="762" spans="1:6" s="102" customFormat="1" ht="24" customHeight="1" x14ac:dyDescent="0.2">
      <c r="A762" s="104" t="s">
        <v>1492</v>
      </c>
      <c r="B762" s="82" t="s">
        <v>1493</v>
      </c>
      <c r="C762" s="83" t="s">
        <v>1492</v>
      </c>
      <c r="D762" s="101">
        <v>0</v>
      </c>
      <c r="E762" s="101">
        <v>0</v>
      </c>
      <c r="F762" s="106" t="str">
        <f t="shared" si="14"/>
        <v>-</v>
      </c>
    </row>
    <row r="763" spans="1:6" s="102" customFormat="1" ht="12.75" customHeight="1" x14ac:dyDescent="0.2">
      <c r="A763" s="104" t="s">
        <v>1494</v>
      </c>
      <c r="B763" s="78" t="s">
        <v>1495</v>
      </c>
      <c r="C763" s="83" t="s">
        <v>1494</v>
      </c>
      <c r="D763" s="101">
        <v>0</v>
      </c>
      <c r="E763" s="101">
        <v>0</v>
      </c>
      <c r="F763" s="106" t="str">
        <f t="shared" si="14"/>
        <v>-</v>
      </c>
    </row>
    <row r="764" spans="1:6" s="102" customFormat="1" ht="12.75" customHeight="1" x14ac:dyDescent="0.2">
      <c r="A764" s="104" t="s">
        <v>1496</v>
      </c>
      <c r="B764" s="78" t="s">
        <v>1497</v>
      </c>
      <c r="C764" s="83" t="s">
        <v>1496</v>
      </c>
      <c r="D764" s="101">
        <v>0</v>
      </c>
      <c r="E764" s="101">
        <v>0</v>
      </c>
      <c r="F764" s="106" t="str">
        <f t="shared" si="14"/>
        <v>-</v>
      </c>
    </row>
    <row r="765" spans="1:6" s="102" customFormat="1" ht="12.75" customHeight="1" x14ac:dyDescent="0.2">
      <c r="A765" s="104" t="s">
        <v>1498</v>
      </c>
      <c r="B765" s="78" t="s">
        <v>1499</v>
      </c>
      <c r="C765" s="83" t="s">
        <v>1498</v>
      </c>
      <c r="D765" s="101">
        <v>0</v>
      </c>
      <c r="E765" s="101">
        <v>0</v>
      </c>
      <c r="F765" s="106" t="str">
        <f t="shared" si="14"/>
        <v>-</v>
      </c>
    </row>
    <row r="766" spans="1:6" s="102" customFormat="1" ht="24" customHeight="1" x14ac:dyDescent="0.2">
      <c r="A766" s="104" t="s">
        <v>1500</v>
      </c>
      <c r="B766" s="78" t="s">
        <v>1501</v>
      </c>
      <c r="C766" s="83" t="s">
        <v>1500</v>
      </c>
      <c r="D766" s="101">
        <v>0</v>
      </c>
      <c r="E766" s="101">
        <v>0</v>
      </c>
      <c r="F766" s="106" t="str">
        <f t="shared" si="14"/>
        <v>-</v>
      </c>
    </row>
    <row r="767" spans="1:6" s="102" customFormat="1" ht="12.75" customHeight="1" x14ac:dyDescent="0.2">
      <c r="A767" s="104" t="s">
        <v>1502</v>
      </c>
      <c r="B767" s="78" t="s">
        <v>1503</v>
      </c>
      <c r="C767" s="83" t="s">
        <v>1502</v>
      </c>
      <c r="D767" s="101">
        <v>0</v>
      </c>
      <c r="E767" s="101">
        <v>0</v>
      </c>
      <c r="F767" s="106" t="str">
        <f t="shared" si="14"/>
        <v>-</v>
      </c>
    </row>
    <row r="768" spans="1:6" s="102" customFormat="1" ht="12.75" customHeight="1" x14ac:dyDescent="0.2">
      <c r="A768" s="104" t="s">
        <v>1504</v>
      </c>
      <c r="B768" s="78" t="s">
        <v>1505</v>
      </c>
      <c r="C768" s="83" t="s">
        <v>1504</v>
      </c>
      <c r="D768" s="101">
        <v>0</v>
      </c>
      <c r="E768" s="101">
        <v>0</v>
      </c>
      <c r="F768" s="106" t="str">
        <f t="shared" si="14"/>
        <v>-</v>
      </c>
    </row>
    <row r="769" spans="1:6" s="102" customFormat="1" ht="12.75" customHeight="1" x14ac:dyDescent="0.2">
      <c r="A769" s="104" t="s">
        <v>1506</v>
      </c>
      <c r="B769" s="78" t="s">
        <v>1507</v>
      </c>
      <c r="C769" s="83" t="s">
        <v>1506</v>
      </c>
      <c r="D769" s="101">
        <v>0</v>
      </c>
      <c r="E769" s="101">
        <v>0</v>
      </c>
      <c r="F769" s="106" t="str">
        <f t="shared" si="14"/>
        <v>-</v>
      </c>
    </row>
    <row r="770" spans="1:6" s="102" customFormat="1" ht="12.75" customHeight="1" x14ac:dyDescent="0.2">
      <c r="A770" s="33" t="s">
        <v>1508</v>
      </c>
      <c r="B770" s="105" t="s">
        <v>1509</v>
      </c>
      <c r="C770" s="115" t="s">
        <v>1508</v>
      </c>
      <c r="D770" s="160">
        <v>0</v>
      </c>
      <c r="E770" s="160">
        <v>0</v>
      </c>
      <c r="F770" s="117" t="str">
        <f t="shared" si="14"/>
        <v>-</v>
      </c>
    </row>
    <row r="771" spans="1:6" s="102" customFormat="1" ht="12.75" customHeight="1" x14ac:dyDescent="0.2">
      <c r="A771" s="33" t="s">
        <v>1510</v>
      </c>
      <c r="B771" s="105" t="s">
        <v>1511</v>
      </c>
      <c r="C771" s="115" t="s">
        <v>1510</v>
      </c>
      <c r="D771" s="160">
        <v>0</v>
      </c>
      <c r="E771" s="160">
        <v>0</v>
      </c>
      <c r="F771" s="117" t="str">
        <f t="shared" si="14"/>
        <v>-</v>
      </c>
    </row>
    <row r="772" spans="1:6" s="102" customFormat="1" ht="12.75" customHeight="1" x14ac:dyDescent="0.2">
      <c r="A772" s="33" t="s">
        <v>1512</v>
      </c>
      <c r="B772" s="105" t="s">
        <v>1513</v>
      </c>
      <c r="C772" s="115" t="s">
        <v>1512</v>
      </c>
      <c r="D772" s="160">
        <v>0</v>
      </c>
      <c r="E772" s="160">
        <v>0</v>
      </c>
      <c r="F772" s="117" t="str">
        <f t="shared" si="14"/>
        <v>-</v>
      </c>
    </row>
    <row r="773" spans="1:6" s="102" customFormat="1" ht="12.75" customHeight="1" x14ac:dyDescent="0.2">
      <c r="A773" s="33" t="s">
        <v>1514</v>
      </c>
      <c r="B773" s="105" t="s">
        <v>1515</v>
      </c>
      <c r="C773" s="115" t="s">
        <v>1514</v>
      </c>
      <c r="D773" s="160">
        <v>0</v>
      </c>
      <c r="E773" s="160">
        <v>0</v>
      </c>
      <c r="F773" s="117" t="str">
        <f t="shared" si="14"/>
        <v>-</v>
      </c>
    </row>
    <row r="774" spans="1:6" s="102" customFormat="1" ht="24" customHeight="1" x14ac:dyDescent="0.2">
      <c r="A774" s="33" t="s">
        <v>1516</v>
      </c>
      <c r="B774" s="118" t="s">
        <v>1517</v>
      </c>
      <c r="C774" s="115" t="s">
        <v>1516</v>
      </c>
      <c r="D774" s="160">
        <v>0</v>
      </c>
      <c r="E774" s="160">
        <v>0</v>
      </c>
      <c r="F774" s="117" t="str">
        <f t="shared" si="14"/>
        <v>-</v>
      </c>
    </row>
    <row r="775" spans="1:6" s="102" customFormat="1" ht="12" customHeight="1" x14ac:dyDescent="0.2">
      <c r="A775" s="33" t="s">
        <v>1518</v>
      </c>
      <c r="B775" s="105" t="s">
        <v>1519</v>
      </c>
      <c r="C775" s="115" t="s">
        <v>1518</v>
      </c>
      <c r="D775" s="160">
        <v>0</v>
      </c>
      <c r="E775" s="160">
        <v>0</v>
      </c>
      <c r="F775" s="117" t="str">
        <f t="shared" si="14"/>
        <v>-</v>
      </c>
    </row>
    <row r="776" spans="1:6" s="102" customFormat="1" ht="12.75" customHeight="1" x14ac:dyDescent="0.2">
      <c r="A776" s="33" t="s">
        <v>1520</v>
      </c>
      <c r="B776" s="105" t="s">
        <v>1521</v>
      </c>
      <c r="C776" s="115" t="s">
        <v>1520</v>
      </c>
      <c r="D776" s="160">
        <v>0</v>
      </c>
      <c r="E776" s="160">
        <v>0</v>
      </c>
      <c r="F776" s="117" t="str">
        <f t="shared" si="14"/>
        <v>-</v>
      </c>
    </row>
    <row r="777" spans="1:6" s="102" customFormat="1" ht="12.75" customHeight="1" x14ac:dyDescent="0.2">
      <c r="A777" s="33" t="s">
        <v>1522</v>
      </c>
      <c r="B777" s="105" t="s">
        <v>1523</v>
      </c>
      <c r="C777" s="115" t="s">
        <v>1522</v>
      </c>
      <c r="D777" s="160">
        <v>0</v>
      </c>
      <c r="E777" s="160">
        <v>0</v>
      </c>
      <c r="F777" s="117" t="str">
        <f t="shared" si="14"/>
        <v>-</v>
      </c>
    </row>
    <row r="778" spans="1:6" s="102" customFormat="1" ht="12.75" customHeight="1" x14ac:dyDescent="0.2">
      <c r="A778" s="33" t="s">
        <v>1524</v>
      </c>
      <c r="B778" s="105" t="s">
        <v>1525</v>
      </c>
      <c r="C778" s="115" t="s">
        <v>1524</v>
      </c>
      <c r="D778" s="160">
        <v>0</v>
      </c>
      <c r="E778" s="160">
        <v>0</v>
      </c>
      <c r="F778" s="117" t="str">
        <f t="shared" si="14"/>
        <v>-</v>
      </c>
    </row>
    <row r="779" spans="1:6" s="102" customFormat="1" ht="12.75" customHeight="1" x14ac:dyDescent="0.2">
      <c r="A779" s="33" t="s">
        <v>1526</v>
      </c>
      <c r="B779" s="105" t="s">
        <v>1527</v>
      </c>
      <c r="C779" s="115" t="s">
        <v>1526</v>
      </c>
      <c r="D779" s="160">
        <v>0</v>
      </c>
      <c r="E779" s="160">
        <v>0</v>
      </c>
      <c r="F779" s="117" t="str">
        <f t="shared" si="14"/>
        <v>-</v>
      </c>
    </row>
    <row r="780" spans="1:6" s="102" customFormat="1" ht="12.75" customHeight="1" x14ac:dyDescent="0.2">
      <c r="A780" s="33" t="s">
        <v>1528</v>
      </c>
      <c r="B780" s="105" t="s">
        <v>1529</v>
      </c>
      <c r="C780" s="115" t="s">
        <v>1528</v>
      </c>
      <c r="D780" s="160">
        <v>0</v>
      </c>
      <c r="E780" s="160">
        <v>0</v>
      </c>
      <c r="F780" s="117" t="str">
        <f t="shared" si="14"/>
        <v>-</v>
      </c>
    </row>
    <row r="781" spans="1:6" s="102" customFormat="1" ht="12.75" customHeight="1" x14ac:dyDescent="0.2">
      <c r="A781" s="33" t="s">
        <v>1530</v>
      </c>
      <c r="B781" s="105" t="s">
        <v>1531</v>
      </c>
      <c r="C781" s="115" t="s">
        <v>1530</v>
      </c>
      <c r="D781" s="160">
        <v>0</v>
      </c>
      <c r="E781" s="160">
        <v>0</v>
      </c>
      <c r="F781" s="117" t="str">
        <f t="shared" ref="F781:F844" si="15">IF(D781&lt;&gt;0,IF(E781/D781&gt;=100,"&gt;&gt;100",E781/D781*100),"-")</f>
        <v>-</v>
      </c>
    </row>
    <row r="782" spans="1:6" s="102" customFormat="1" ht="12.75" customHeight="1" x14ac:dyDescent="0.2">
      <c r="A782" s="33" t="s">
        <v>1532</v>
      </c>
      <c r="B782" s="105" t="s">
        <v>1533</v>
      </c>
      <c r="C782" s="115" t="s">
        <v>1532</v>
      </c>
      <c r="D782" s="160">
        <v>0</v>
      </c>
      <c r="E782" s="160">
        <v>0</v>
      </c>
      <c r="F782" s="117" t="str">
        <f t="shared" si="15"/>
        <v>-</v>
      </c>
    </row>
    <row r="783" spans="1:6" s="102" customFormat="1" ht="12.75" customHeight="1" x14ac:dyDescent="0.2">
      <c r="A783" s="33" t="s">
        <v>1534</v>
      </c>
      <c r="B783" s="105" t="s">
        <v>1535</v>
      </c>
      <c r="C783" s="115" t="s">
        <v>1534</v>
      </c>
      <c r="D783" s="160">
        <v>0</v>
      </c>
      <c r="E783" s="160">
        <v>0</v>
      </c>
      <c r="F783" s="117" t="str">
        <f t="shared" si="15"/>
        <v>-</v>
      </c>
    </row>
    <row r="784" spans="1:6" s="102" customFormat="1" ht="12.75" customHeight="1" x14ac:dyDescent="0.2">
      <c r="A784" s="33" t="s">
        <v>1536</v>
      </c>
      <c r="B784" s="105" t="s">
        <v>1537</v>
      </c>
      <c r="C784" s="115" t="s">
        <v>1536</v>
      </c>
      <c r="D784" s="160">
        <v>0</v>
      </c>
      <c r="E784" s="160">
        <v>0</v>
      </c>
      <c r="F784" s="117" t="str">
        <f t="shared" si="15"/>
        <v>-</v>
      </c>
    </row>
    <row r="785" spans="1:6" s="102" customFormat="1" ht="12" customHeight="1" x14ac:dyDescent="0.2">
      <c r="A785" s="33" t="s">
        <v>1538</v>
      </c>
      <c r="B785" s="118" t="s">
        <v>1539</v>
      </c>
      <c r="C785" s="115" t="s">
        <v>1538</v>
      </c>
      <c r="D785" s="160">
        <v>0</v>
      </c>
      <c r="E785" s="160">
        <v>0</v>
      </c>
      <c r="F785" s="117" t="str">
        <f t="shared" si="15"/>
        <v>-</v>
      </c>
    </row>
    <row r="786" spans="1:6" s="102" customFormat="1" ht="12.75" customHeight="1" x14ac:dyDescent="0.2">
      <c r="A786" s="33" t="s">
        <v>1540</v>
      </c>
      <c r="B786" s="105" t="s">
        <v>1541</v>
      </c>
      <c r="C786" s="115" t="s">
        <v>1540</v>
      </c>
      <c r="D786" s="160">
        <v>0</v>
      </c>
      <c r="E786" s="160">
        <v>0</v>
      </c>
      <c r="F786" s="117" t="str">
        <f t="shared" si="15"/>
        <v>-</v>
      </c>
    </row>
    <row r="787" spans="1:6" s="102" customFormat="1" ht="12.75" customHeight="1" x14ac:dyDescent="0.2">
      <c r="A787" s="33" t="s">
        <v>1542</v>
      </c>
      <c r="B787" s="105" t="s">
        <v>1543</v>
      </c>
      <c r="C787" s="115" t="s">
        <v>1542</v>
      </c>
      <c r="D787" s="160">
        <v>0</v>
      </c>
      <c r="E787" s="160">
        <v>0</v>
      </c>
      <c r="F787" s="117" t="str">
        <f t="shared" si="15"/>
        <v>-</v>
      </c>
    </row>
    <row r="788" spans="1:6" s="102" customFormat="1" ht="12.75" customHeight="1" x14ac:dyDescent="0.2">
      <c r="A788" s="33" t="s">
        <v>1544</v>
      </c>
      <c r="B788" s="105" t="s">
        <v>1545</v>
      </c>
      <c r="C788" s="115" t="s">
        <v>1544</v>
      </c>
      <c r="D788" s="160">
        <v>0</v>
      </c>
      <c r="E788" s="160">
        <v>0</v>
      </c>
      <c r="F788" s="117" t="str">
        <f t="shared" si="15"/>
        <v>-</v>
      </c>
    </row>
    <row r="789" spans="1:6" s="102" customFormat="1" ht="12.75" customHeight="1" x14ac:dyDescent="0.2">
      <c r="A789" s="33" t="s">
        <v>1546</v>
      </c>
      <c r="B789" s="105" t="s">
        <v>1547</v>
      </c>
      <c r="C789" s="115" t="s">
        <v>1546</v>
      </c>
      <c r="D789" s="160">
        <v>0</v>
      </c>
      <c r="E789" s="160">
        <v>0</v>
      </c>
      <c r="F789" s="117" t="str">
        <f t="shared" si="15"/>
        <v>-</v>
      </c>
    </row>
    <row r="790" spans="1:6" s="102" customFormat="1" ht="12.75" customHeight="1" x14ac:dyDescent="0.2">
      <c r="A790" s="33" t="s">
        <v>1548</v>
      </c>
      <c r="B790" s="105" t="s">
        <v>1549</v>
      </c>
      <c r="C790" s="115" t="s">
        <v>1548</v>
      </c>
      <c r="D790" s="160">
        <v>0</v>
      </c>
      <c r="E790" s="160">
        <v>0</v>
      </c>
      <c r="F790" s="117" t="str">
        <f t="shared" si="15"/>
        <v>-</v>
      </c>
    </row>
    <row r="791" spans="1:6" s="102" customFormat="1" ht="24" customHeight="1" x14ac:dyDescent="0.2">
      <c r="A791" s="33" t="s">
        <v>1550</v>
      </c>
      <c r="B791" s="105" t="s">
        <v>1551</v>
      </c>
      <c r="C791" s="115" t="s">
        <v>1550</v>
      </c>
      <c r="D791" s="160">
        <v>0</v>
      </c>
      <c r="E791" s="160">
        <v>0</v>
      </c>
      <c r="F791" s="117" t="str">
        <f t="shared" si="15"/>
        <v>-</v>
      </c>
    </row>
    <row r="792" spans="1:6" s="102" customFormat="1" ht="12" customHeight="1" x14ac:dyDescent="0.2">
      <c r="A792" s="33" t="s">
        <v>1552</v>
      </c>
      <c r="B792" s="118" t="s">
        <v>1553</v>
      </c>
      <c r="C792" s="115" t="s">
        <v>1552</v>
      </c>
      <c r="D792" s="160">
        <v>0</v>
      </c>
      <c r="E792" s="160">
        <v>0</v>
      </c>
      <c r="F792" s="117" t="str">
        <f t="shared" si="15"/>
        <v>-</v>
      </c>
    </row>
    <row r="793" spans="1:6" s="102" customFormat="1" ht="12.75" customHeight="1" x14ac:dyDescent="0.2">
      <c r="A793" s="33" t="s">
        <v>1554</v>
      </c>
      <c r="B793" s="118" t="s">
        <v>1555</v>
      </c>
      <c r="C793" s="115" t="s">
        <v>1554</v>
      </c>
      <c r="D793" s="160">
        <v>0</v>
      </c>
      <c r="E793" s="160">
        <v>0</v>
      </c>
      <c r="F793" s="117" t="str">
        <f t="shared" si="15"/>
        <v>-</v>
      </c>
    </row>
    <row r="794" spans="1:6" s="102" customFormat="1" ht="12.75" customHeight="1" x14ac:dyDescent="0.2">
      <c r="A794" s="33" t="s">
        <v>1556</v>
      </c>
      <c r="B794" s="118" t="s">
        <v>1557</v>
      </c>
      <c r="C794" s="115" t="s">
        <v>1556</v>
      </c>
      <c r="D794" s="160">
        <v>0</v>
      </c>
      <c r="E794" s="160">
        <v>0</v>
      </c>
      <c r="F794" s="117" t="str">
        <f t="shared" si="15"/>
        <v>-</v>
      </c>
    </row>
    <row r="795" spans="1:6" s="102" customFormat="1" ht="12.75" customHeight="1" x14ac:dyDescent="0.2">
      <c r="A795" s="33" t="s">
        <v>1558</v>
      </c>
      <c r="B795" s="118" t="s">
        <v>1559</v>
      </c>
      <c r="C795" s="115" t="s">
        <v>1558</v>
      </c>
      <c r="D795" s="160">
        <v>0</v>
      </c>
      <c r="E795" s="160">
        <v>0</v>
      </c>
      <c r="F795" s="117" t="str">
        <f t="shared" si="15"/>
        <v>-</v>
      </c>
    </row>
    <row r="796" spans="1:6" s="102" customFormat="1" ht="12.75" customHeight="1" x14ac:dyDescent="0.2">
      <c r="A796" s="33" t="s">
        <v>1560</v>
      </c>
      <c r="B796" s="118" t="s">
        <v>1561</v>
      </c>
      <c r="C796" s="115" t="s">
        <v>1560</v>
      </c>
      <c r="D796" s="160">
        <v>0</v>
      </c>
      <c r="E796" s="160">
        <v>0</v>
      </c>
      <c r="F796" s="117" t="str">
        <f t="shared" si="15"/>
        <v>-</v>
      </c>
    </row>
    <row r="797" spans="1:6" s="102" customFormat="1" ht="24" customHeight="1" x14ac:dyDescent="0.2">
      <c r="A797" s="33" t="s">
        <v>1562</v>
      </c>
      <c r="B797" s="118" t="s">
        <v>1563</v>
      </c>
      <c r="C797" s="115" t="s">
        <v>1562</v>
      </c>
      <c r="D797" s="160">
        <v>0</v>
      </c>
      <c r="E797" s="160">
        <v>0</v>
      </c>
      <c r="F797" s="117" t="str">
        <f t="shared" si="15"/>
        <v>-</v>
      </c>
    </row>
    <row r="798" spans="1:6" s="102" customFormat="1" ht="24" customHeight="1" x14ac:dyDescent="0.2">
      <c r="A798" s="33" t="s">
        <v>1564</v>
      </c>
      <c r="B798" s="118" t="s">
        <v>1565</v>
      </c>
      <c r="C798" s="115" t="s">
        <v>1564</v>
      </c>
      <c r="D798" s="160">
        <v>0</v>
      </c>
      <c r="E798" s="160">
        <v>0</v>
      </c>
      <c r="F798" s="117" t="str">
        <f t="shared" si="15"/>
        <v>-</v>
      </c>
    </row>
    <row r="799" spans="1:6" s="102" customFormat="1" ht="12.75" customHeight="1" x14ac:dyDescent="0.2">
      <c r="A799" s="33" t="s">
        <v>1566</v>
      </c>
      <c r="B799" s="118" t="s">
        <v>1567</v>
      </c>
      <c r="C799" s="115" t="s">
        <v>1566</v>
      </c>
      <c r="D799" s="160">
        <v>0</v>
      </c>
      <c r="E799" s="160">
        <v>0</v>
      </c>
      <c r="F799" s="117" t="str">
        <f t="shared" si="15"/>
        <v>-</v>
      </c>
    </row>
    <row r="800" spans="1:6" s="102" customFormat="1" ht="24" customHeight="1" x14ac:dyDescent="0.2">
      <c r="A800" s="33" t="s">
        <v>1568</v>
      </c>
      <c r="B800" s="118" t="s">
        <v>1569</v>
      </c>
      <c r="C800" s="115" t="s">
        <v>1568</v>
      </c>
      <c r="D800" s="160">
        <v>0</v>
      </c>
      <c r="E800" s="160">
        <v>0</v>
      </c>
      <c r="F800" s="117" t="str">
        <f t="shared" si="15"/>
        <v>-</v>
      </c>
    </row>
    <row r="801" spans="1:6" s="102" customFormat="1" ht="12.75" customHeight="1" x14ac:dyDescent="0.2">
      <c r="A801" s="104" t="s">
        <v>1570</v>
      </c>
      <c r="B801" s="82" t="s">
        <v>1571</v>
      </c>
      <c r="C801" s="83" t="s">
        <v>1570</v>
      </c>
      <c r="D801" s="101">
        <v>0</v>
      </c>
      <c r="E801" s="101">
        <v>0</v>
      </c>
      <c r="F801" s="106" t="str">
        <f t="shared" si="15"/>
        <v>-</v>
      </c>
    </row>
    <row r="802" spans="1:6" s="102" customFormat="1" ht="12.75" customHeight="1" x14ac:dyDescent="0.2">
      <c r="A802" s="104" t="s">
        <v>1572</v>
      </c>
      <c r="B802" s="82" t="s">
        <v>1573</v>
      </c>
      <c r="C802" s="83" t="s">
        <v>1572</v>
      </c>
      <c r="D802" s="101">
        <v>0</v>
      </c>
      <c r="E802" s="101">
        <v>0</v>
      </c>
      <c r="F802" s="106" t="str">
        <f t="shared" si="15"/>
        <v>-</v>
      </c>
    </row>
    <row r="803" spans="1:6" s="102" customFormat="1" ht="24" customHeight="1" x14ac:dyDescent="0.2">
      <c r="A803" s="104" t="s">
        <v>1574</v>
      </c>
      <c r="B803" s="82" t="s">
        <v>1575</v>
      </c>
      <c r="C803" s="83" t="s">
        <v>1574</v>
      </c>
      <c r="D803" s="101">
        <v>0</v>
      </c>
      <c r="E803" s="101">
        <v>0</v>
      </c>
      <c r="F803" s="106" t="str">
        <f t="shared" si="15"/>
        <v>-</v>
      </c>
    </row>
    <row r="804" spans="1:6" s="102" customFormat="1" ht="24" customHeight="1" x14ac:dyDescent="0.2">
      <c r="A804" s="33" t="s">
        <v>1576</v>
      </c>
      <c r="B804" s="118" t="s">
        <v>1577</v>
      </c>
      <c r="C804" s="115" t="s">
        <v>1576</v>
      </c>
      <c r="D804" s="160">
        <v>0</v>
      </c>
      <c r="E804" s="160">
        <v>0</v>
      </c>
      <c r="F804" s="117" t="str">
        <f t="shared" si="15"/>
        <v>-</v>
      </c>
    </row>
    <row r="805" spans="1:6" s="102" customFormat="1" ht="24" customHeight="1" x14ac:dyDescent="0.2">
      <c r="A805" s="33" t="s">
        <v>1578</v>
      </c>
      <c r="B805" s="118" t="s">
        <v>1579</v>
      </c>
      <c r="C805" s="115" t="s">
        <v>1578</v>
      </c>
      <c r="D805" s="160">
        <v>0</v>
      </c>
      <c r="E805" s="160">
        <v>0</v>
      </c>
      <c r="F805" s="117" t="str">
        <f t="shared" si="15"/>
        <v>-</v>
      </c>
    </row>
    <row r="806" spans="1:6" s="102" customFormat="1" ht="24" customHeight="1" x14ac:dyDescent="0.2">
      <c r="A806" s="33" t="s">
        <v>1580</v>
      </c>
      <c r="B806" s="118" t="s">
        <v>1581</v>
      </c>
      <c r="C806" s="115" t="s">
        <v>1580</v>
      </c>
      <c r="D806" s="160">
        <v>0</v>
      </c>
      <c r="E806" s="160">
        <v>0</v>
      </c>
      <c r="F806" s="117" t="str">
        <f t="shared" si="15"/>
        <v>-</v>
      </c>
    </row>
    <row r="807" spans="1:6" s="102" customFormat="1" ht="24" customHeight="1" x14ac:dyDescent="0.2">
      <c r="A807" s="33" t="s">
        <v>1582</v>
      </c>
      <c r="B807" s="118" t="s">
        <v>1583</v>
      </c>
      <c r="C807" s="115" t="s">
        <v>1582</v>
      </c>
      <c r="D807" s="160">
        <v>0</v>
      </c>
      <c r="E807" s="160">
        <v>0</v>
      </c>
      <c r="F807" s="117" t="str">
        <f t="shared" si="15"/>
        <v>-</v>
      </c>
    </row>
    <row r="808" spans="1:6" s="102" customFormat="1" ht="24" customHeight="1" x14ac:dyDescent="0.2">
      <c r="A808" s="33" t="s">
        <v>1584</v>
      </c>
      <c r="B808" s="118" t="s">
        <v>1585</v>
      </c>
      <c r="C808" s="115" t="s">
        <v>1584</v>
      </c>
      <c r="D808" s="160">
        <v>0</v>
      </c>
      <c r="E808" s="160">
        <v>0</v>
      </c>
      <c r="F808" s="117" t="str">
        <f t="shared" si="15"/>
        <v>-</v>
      </c>
    </row>
    <row r="809" spans="1:6" s="102" customFormat="1" ht="24" customHeight="1" x14ac:dyDescent="0.2">
      <c r="A809" s="33" t="s">
        <v>1586</v>
      </c>
      <c r="B809" s="118" t="s">
        <v>1587</v>
      </c>
      <c r="C809" s="115" t="s">
        <v>1586</v>
      </c>
      <c r="D809" s="160">
        <v>0</v>
      </c>
      <c r="E809" s="160">
        <v>0</v>
      </c>
      <c r="F809" s="117" t="str">
        <f t="shared" si="15"/>
        <v>-</v>
      </c>
    </row>
    <row r="810" spans="1:6" s="102" customFormat="1" ht="24" customHeight="1" x14ac:dyDescent="0.2">
      <c r="A810" s="33" t="s">
        <v>1588</v>
      </c>
      <c r="B810" s="118" t="s">
        <v>1589</v>
      </c>
      <c r="C810" s="115" t="s">
        <v>1588</v>
      </c>
      <c r="D810" s="160">
        <v>0</v>
      </c>
      <c r="E810" s="160">
        <v>0</v>
      </c>
      <c r="F810" s="117" t="str">
        <f t="shared" si="15"/>
        <v>-</v>
      </c>
    </row>
    <row r="811" spans="1:6" s="102" customFormat="1" ht="24" customHeight="1" x14ac:dyDescent="0.2">
      <c r="A811" s="33" t="s">
        <v>1590</v>
      </c>
      <c r="B811" s="118" t="s">
        <v>1591</v>
      </c>
      <c r="C811" s="115" t="s">
        <v>1590</v>
      </c>
      <c r="D811" s="160">
        <v>0</v>
      </c>
      <c r="E811" s="160">
        <v>0</v>
      </c>
      <c r="F811" s="117" t="str">
        <f t="shared" si="15"/>
        <v>-</v>
      </c>
    </row>
    <row r="812" spans="1:6" s="102" customFormat="1" ht="12" customHeight="1" x14ac:dyDescent="0.2">
      <c r="A812" s="33" t="s">
        <v>1592</v>
      </c>
      <c r="B812" s="118" t="s">
        <v>1593</v>
      </c>
      <c r="C812" s="115" t="s">
        <v>1592</v>
      </c>
      <c r="D812" s="160">
        <v>0</v>
      </c>
      <c r="E812" s="160">
        <v>0</v>
      </c>
      <c r="F812" s="117" t="str">
        <f t="shared" si="15"/>
        <v>-</v>
      </c>
    </row>
    <row r="813" spans="1:6" s="102" customFormat="1" ht="12" customHeight="1" x14ac:dyDescent="0.2">
      <c r="A813" s="33" t="s">
        <v>1594</v>
      </c>
      <c r="B813" s="118" t="s">
        <v>1595</v>
      </c>
      <c r="C813" s="115" t="s">
        <v>1594</v>
      </c>
      <c r="D813" s="160">
        <v>0</v>
      </c>
      <c r="E813" s="160">
        <v>0</v>
      </c>
      <c r="F813" s="117" t="str">
        <f t="shared" si="15"/>
        <v>-</v>
      </c>
    </row>
    <row r="814" spans="1:6" s="102" customFormat="1" ht="12" customHeight="1" x14ac:dyDescent="0.2">
      <c r="A814" s="33" t="s">
        <v>1596</v>
      </c>
      <c r="B814" s="118" t="s">
        <v>1597</v>
      </c>
      <c r="C814" s="115" t="s">
        <v>1596</v>
      </c>
      <c r="D814" s="160">
        <v>0</v>
      </c>
      <c r="E814" s="160">
        <v>0</v>
      </c>
      <c r="F814" s="117" t="str">
        <f t="shared" si="15"/>
        <v>-</v>
      </c>
    </row>
    <row r="815" spans="1:6" s="102" customFormat="1" ht="24" customHeight="1" x14ac:dyDescent="0.2">
      <c r="A815" s="33" t="s">
        <v>1598</v>
      </c>
      <c r="B815" s="118" t="s">
        <v>1599</v>
      </c>
      <c r="C815" s="115" t="s">
        <v>1598</v>
      </c>
      <c r="D815" s="160">
        <v>0</v>
      </c>
      <c r="E815" s="160">
        <v>0</v>
      </c>
      <c r="F815" s="117" t="str">
        <f t="shared" si="15"/>
        <v>-</v>
      </c>
    </row>
    <row r="816" spans="1:6" s="102" customFormat="1" ht="12" customHeight="1" x14ac:dyDescent="0.2">
      <c r="A816" s="33" t="s">
        <v>1600</v>
      </c>
      <c r="B816" s="118" t="s">
        <v>1601</v>
      </c>
      <c r="C816" s="115" t="s">
        <v>1600</v>
      </c>
      <c r="D816" s="160">
        <v>0</v>
      </c>
      <c r="E816" s="160">
        <v>0</v>
      </c>
      <c r="F816" s="117" t="str">
        <f t="shared" si="15"/>
        <v>-</v>
      </c>
    </row>
    <row r="817" spans="1:6" s="102" customFormat="1" ht="24" customHeight="1" x14ac:dyDescent="0.2">
      <c r="A817" s="33" t="s">
        <v>1602</v>
      </c>
      <c r="B817" s="105" t="s">
        <v>1603</v>
      </c>
      <c r="C817" s="115" t="s">
        <v>1602</v>
      </c>
      <c r="D817" s="160">
        <v>0</v>
      </c>
      <c r="E817" s="160">
        <v>0</v>
      </c>
      <c r="F817" s="117" t="str">
        <f t="shared" si="15"/>
        <v>-</v>
      </c>
    </row>
    <row r="818" spans="1:6" s="102" customFormat="1" ht="24" customHeight="1" x14ac:dyDescent="0.2">
      <c r="A818" s="33" t="s">
        <v>1604</v>
      </c>
      <c r="B818" s="105" t="s">
        <v>1605</v>
      </c>
      <c r="C818" s="115" t="s">
        <v>1604</v>
      </c>
      <c r="D818" s="160">
        <v>0</v>
      </c>
      <c r="E818" s="160">
        <v>0</v>
      </c>
      <c r="F818" s="117" t="str">
        <f t="shared" si="15"/>
        <v>-</v>
      </c>
    </row>
    <row r="819" spans="1:6" s="102" customFormat="1" ht="24" customHeight="1" x14ac:dyDescent="0.2">
      <c r="A819" s="33" t="s">
        <v>1606</v>
      </c>
      <c r="B819" s="105" t="s">
        <v>1607</v>
      </c>
      <c r="C819" s="115" t="s">
        <v>1606</v>
      </c>
      <c r="D819" s="160">
        <v>0</v>
      </c>
      <c r="E819" s="160">
        <v>0</v>
      </c>
      <c r="F819" s="117" t="str">
        <f t="shared" si="15"/>
        <v>-</v>
      </c>
    </row>
    <row r="820" spans="1:6" s="102" customFormat="1" ht="24" customHeight="1" x14ac:dyDescent="0.2">
      <c r="A820" s="33" t="s">
        <v>1608</v>
      </c>
      <c r="B820" s="105" t="s">
        <v>1609</v>
      </c>
      <c r="C820" s="115" t="s">
        <v>1608</v>
      </c>
      <c r="D820" s="160">
        <v>0</v>
      </c>
      <c r="E820" s="160">
        <v>0</v>
      </c>
      <c r="F820" s="117" t="str">
        <f t="shared" si="15"/>
        <v>-</v>
      </c>
    </row>
    <row r="821" spans="1:6" s="102" customFormat="1" ht="12.75" customHeight="1" x14ac:dyDescent="0.2">
      <c r="A821" s="104" t="s">
        <v>1610</v>
      </c>
      <c r="B821" s="78" t="s">
        <v>1611</v>
      </c>
      <c r="C821" s="83" t="s">
        <v>1610</v>
      </c>
      <c r="D821" s="101">
        <v>0</v>
      </c>
      <c r="E821" s="101">
        <v>0</v>
      </c>
      <c r="F821" s="106" t="str">
        <f t="shared" si="15"/>
        <v>-</v>
      </c>
    </row>
    <row r="822" spans="1:6" s="102" customFormat="1" ht="12.75" customHeight="1" x14ac:dyDescent="0.2">
      <c r="A822" s="104" t="s">
        <v>1612</v>
      </c>
      <c r="B822" s="78" t="s">
        <v>1613</v>
      </c>
      <c r="C822" s="83" t="s">
        <v>1612</v>
      </c>
      <c r="D822" s="101">
        <v>0</v>
      </c>
      <c r="E822" s="101">
        <v>0</v>
      </c>
      <c r="F822" s="106" t="str">
        <f t="shared" si="15"/>
        <v>-</v>
      </c>
    </row>
    <row r="823" spans="1:6" s="102" customFormat="1" ht="12.75" customHeight="1" x14ac:dyDescent="0.2">
      <c r="A823" s="104" t="s">
        <v>1614</v>
      </c>
      <c r="B823" s="78" t="s">
        <v>1615</v>
      </c>
      <c r="C823" s="83" t="s">
        <v>1614</v>
      </c>
      <c r="D823" s="101">
        <v>0</v>
      </c>
      <c r="E823" s="101">
        <v>0</v>
      </c>
      <c r="F823" s="106" t="str">
        <f t="shared" si="15"/>
        <v>-</v>
      </c>
    </row>
    <row r="824" spans="1:6" s="102" customFormat="1" ht="24" customHeight="1" x14ac:dyDescent="0.2">
      <c r="A824" s="33" t="s">
        <v>1616</v>
      </c>
      <c r="B824" s="105" t="s">
        <v>1617</v>
      </c>
      <c r="C824" s="115" t="s">
        <v>1616</v>
      </c>
      <c r="D824" s="160">
        <v>0</v>
      </c>
      <c r="E824" s="160">
        <v>0</v>
      </c>
      <c r="F824" s="117" t="str">
        <f t="shared" si="15"/>
        <v>-</v>
      </c>
    </row>
    <row r="825" spans="1:6" s="102" customFormat="1" ht="24" customHeight="1" x14ac:dyDescent="0.2">
      <c r="A825" s="33" t="s">
        <v>1618</v>
      </c>
      <c r="B825" s="105" t="s">
        <v>1619</v>
      </c>
      <c r="C825" s="115" t="s">
        <v>1618</v>
      </c>
      <c r="D825" s="160">
        <v>0</v>
      </c>
      <c r="E825" s="160">
        <v>0</v>
      </c>
      <c r="F825" s="117" t="str">
        <f t="shared" si="15"/>
        <v>-</v>
      </c>
    </row>
    <row r="826" spans="1:6" s="102" customFormat="1" ht="24" customHeight="1" x14ac:dyDescent="0.2">
      <c r="A826" s="33" t="s">
        <v>1620</v>
      </c>
      <c r="B826" s="105" t="s">
        <v>1621</v>
      </c>
      <c r="C826" s="115" t="s">
        <v>1620</v>
      </c>
      <c r="D826" s="160">
        <v>0</v>
      </c>
      <c r="E826" s="160">
        <v>0</v>
      </c>
      <c r="F826" s="117" t="str">
        <f t="shared" si="15"/>
        <v>-</v>
      </c>
    </row>
    <row r="827" spans="1:6" s="102" customFormat="1" ht="24" customHeight="1" x14ac:dyDescent="0.2">
      <c r="A827" s="33" t="s">
        <v>1622</v>
      </c>
      <c r="B827" s="105" t="s">
        <v>1623</v>
      </c>
      <c r="C827" s="115" t="s">
        <v>1622</v>
      </c>
      <c r="D827" s="160">
        <v>0</v>
      </c>
      <c r="E827" s="160">
        <v>0</v>
      </c>
      <c r="F827" s="117" t="str">
        <f t="shared" si="15"/>
        <v>-</v>
      </c>
    </row>
    <row r="828" spans="1:6" s="102" customFormat="1" ht="24" customHeight="1" x14ac:dyDescent="0.2">
      <c r="A828" s="33" t="s">
        <v>1624</v>
      </c>
      <c r="B828" s="105" t="s">
        <v>1625</v>
      </c>
      <c r="C828" s="115" t="s">
        <v>1624</v>
      </c>
      <c r="D828" s="160">
        <v>0</v>
      </c>
      <c r="E828" s="160">
        <v>0</v>
      </c>
      <c r="F828" s="117" t="str">
        <f t="shared" si="15"/>
        <v>-</v>
      </c>
    </row>
    <row r="829" spans="1:6" s="102" customFormat="1" ht="24" customHeight="1" x14ac:dyDescent="0.2">
      <c r="A829" s="33" t="s">
        <v>1626</v>
      </c>
      <c r="B829" s="105" t="s">
        <v>1627</v>
      </c>
      <c r="C829" s="115" t="s">
        <v>1626</v>
      </c>
      <c r="D829" s="160">
        <v>0</v>
      </c>
      <c r="E829" s="160">
        <v>0</v>
      </c>
      <c r="F829" s="117" t="str">
        <f t="shared" si="15"/>
        <v>-</v>
      </c>
    </row>
    <row r="830" spans="1:6" s="102" customFormat="1" ht="24" customHeight="1" x14ac:dyDescent="0.2">
      <c r="A830" s="33" t="s">
        <v>1628</v>
      </c>
      <c r="B830" s="105" t="s">
        <v>1629</v>
      </c>
      <c r="C830" s="115" t="s">
        <v>1628</v>
      </c>
      <c r="D830" s="160">
        <v>0</v>
      </c>
      <c r="E830" s="160">
        <v>0</v>
      </c>
      <c r="F830" s="117" t="str">
        <f t="shared" si="15"/>
        <v>-</v>
      </c>
    </row>
    <row r="831" spans="1:6" s="102" customFormat="1" ht="12.75" customHeight="1" x14ac:dyDescent="0.2">
      <c r="A831" s="33" t="s">
        <v>1630</v>
      </c>
      <c r="B831" s="105" t="s">
        <v>1631</v>
      </c>
      <c r="C831" s="115" t="s">
        <v>1630</v>
      </c>
      <c r="D831" s="160">
        <v>0</v>
      </c>
      <c r="E831" s="160">
        <v>0</v>
      </c>
      <c r="F831" s="117" t="str">
        <f t="shared" si="15"/>
        <v>-</v>
      </c>
    </row>
    <row r="832" spans="1:6" s="102" customFormat="1" ht="12.75" customHeight="1" x14ac:dyDescent="0.2">
      <c r="A832" s="33" t="s">
        <v>1632</v>
      </c>
      <c r="B832" s="105" t="s">
        <v>1633</v>
      </c>
      <c r="C832" s="115" t="s">
        <v>1632</v>
      </c>
      <c r="D832" s="160">
        <v>0</v>
      </c>
      <c r="E832" s="160">
        <v>0</v>
      </c>
      <c r="F832" s="117" t="str">
        <f t="shared" si="15"/>
        <v>-</v>
      </c>
    </row>
    <row r="833" spans="1:6" s="102" customFormat="1" ht="24" customHeight="1" x14ac:dyDescent="0.2">
      <c r="A833" s="33" t="s">
        <v>1634</v>
      </c>
      <c r="B833" s="105" t="s">
        <v>1635</v>
      </c>
      <c r="C833" s="115" t="s">
        <v>1634</v>
      </c>
      <c r="D833" s="160">
        <v>0</v>
      </c>
      <c r="E833" s="160">
        <v>0</v>
      </c>
      <c r="F833" s="117" t="str">
        <f t="shared" si="15"/>
        <v>-</v>
      </c>
    </row>
    <row r="834" spans="1:6" s="102" customFormat="1" ht="24" customHeight="1" x14ac:dyDescent="0.2">
      <c r="A834" s="33" t="s">
        <v>1636</v>
      </c>
      <c r="B834" s="105" t="s">
        <v>1637</v>
      </c>
      <c r="C834" s="115" t="s">
        <v>1636</v>
      </c>
      <c r="D834" s="160">
        <v>0</v>
      </c>
      <c r="E834" s="160">
        <v>0</v>
      </c>
      <c r="F834" s="117" t="str">
        <f t="shared" si="15"/>
        <v>-</v>
      </c>
    </row>
    <row r="835" spans="1:6" s="102" customFormat="1" ht="12.75" customHeight="1" x14ac:dyDescent="0.2">
      <c r="A835" s="33" t="s">
        <v>1638</v>
      </c>
      <c r="B835" s="105" t="s">
        <v>1639</v>
      </c>
      <c r="C835" s="115" t="s">
        <v>1638</v>
      </c>
      <c r="D835" s="160">
        <v>0</v>
      </c>
      <c r="E835" s="160">
        <v>0</v>
      </c>
      <c r="F835" s="117" t="str">
        <f t="shared" si="15"/>
        <v>-</v>
      </c>
    </row>
    <row r="836" spans="1:6" s="102" customFormat="1" ht="12.75" customHeight="1" x14ac:dyDescent="0.2">
      <c r="A836" s="33" t="s">
        <v>1640</v>
      </c>
      <c r="B836" s="105" t="s">
        <v>1641</v>
      </c>
      <c r="C836" s="115" t="s">
        <v>1640</v>
      </c>
      <c r="D836" s="160">
        <v>0</v>
      </c>
      <c r="E836" s="160">
        <v>0</v>
      </c>
      <c r="F836" s="117" t="str">
        <f t="shared" si="15"/>
        <v>-</v>
      </c>
    </row>
    <row r="837" spans="1:6" s="102" customFormat="1" ht="12.75" customHeight="1" x14ac:dyDescent="0.2">
      <c r="A837" s="33" t="s">
        <v>1642</v>
      </c>
      <c r="B837" s="105" t="s">
        <v>1643</v>
      </c>
      <c r="C837" s="115" t="s">
        <v>1642</v>
      </c>
      <c r="D837" s="160">
        <v>0</v>
      </c>
      <c r="E837" s="160">
        <v>0</v>
      </c>
      <c r="F837" s="117" t="str">
        <f t="shared" si="15"/>
        <v>-</v>
      </c>
    </row>
    <row r="838" spans="1:6" s="102" customFormat="1" ht="12.75" customHeight="1" x14ac:dyDescent="0.2">
      <c r="A838" s="33" t="s">
        <v>1644</v>
      </c>
      <c r="B838" s="105" t="s">
        <v>1645</v>
      </c>
      <c r="C838" s="115" t="s">
        <v>1644</v>
      </c>
      <c r="D838" s="160">
        <v>0</v>
      </c>
      <c r="E838" s="160">
        <v>0</v>
      </c>
      <c r="F838" s="117" t="str">
        <f t="shared" si="15"/>
        <v>-</v>
      </c>
    </row>
    <row r="839" spans="1:6" s="102" customFormat="1" ht="12.75" customHeight="1" x14ac:dyDescent="0.2">
      <c r="A839" s="104" t="s">
        <v>1646</v>
      </c>
      <c r="B839" s="78" t="s">
        <v>1647</v>
      </c>
      <c r="C839" s="83" t="s">
        <v>1646</v>
      </c>
      <c r="D839" s="101">
        <v>0</v>
      </c>
      <c r="E839" s="101">
        <v>0</v>
      </c>
      <c r="F839" s="106" t="str">
        <f t="shared" si="15"/>
        <v>-</v>
      </c>
    </row>
    <row r="840" spans="1:6" s="102" customFormat="1" ht="12.75" customHeight="1" x14ac:dyDescent="0.2">
      <c r="A840" s="104" t="s">
        <v>1648</v>
      </c>
      <c r="B840" s="78" t="s">
        <v>1649</v>
      </c>
      <c r="C840" s="83" t="s">
        <v>1648</v>
      </c>
      <c r="D840" s="101">
        <v>0</v>
      </c>
      <c r="E840" s="101">
        <v>0</v>
      </c>
      <c r="F840" s="106" t="str">
        <f t="shared" si="15"/>
        <v>-</v>
      </c>
    </row>
    <row r="841" spans="1:6" s="102" customFormat="1" ht="12.75" customHeight="1" x14ac:dyDescent="0.2">
      <c r="A841" s="104" t="s">
        <v>1650</v>
      </c>
      <c r="B841" s="78" t="s">
        <v>1651</v>
      </c>
      <c r="C841" s="83" t="s">
        <v>1650</v>
      </c>
      <c r="D841" s="101">
        <v>0</v>
      </c>
      <c r="E841" s="101">
        <v>0</v>
      </c>
      <c r="F841" s="106" t="str">
        <f t="shared" si="15"/>
        <v>-</v>
      </c>
    </row>
    <row r="842" spans="1:6" s="102" customFormat="1" ht="12.75" customHeight="1" x14ac:dyDescent="0.2">
      <c r="A842" s="104" t="s">
        <v>1652</v>
      </c>
      <c r="B842" s="78" t="s">
        <v>1653</v>
      </c>
      <c r="C842" s="83" t="s">
        <v>1652</v>
      </c>
      <c r="D842" s="101">
        <v>0</v>
      </c>
      <c r="E842" s="101">
        <v>0</v>
      </c>
      <c r="F842" s="106" t="str">
        <f t="shared" si="15"/>
        <v>-</v>
      </c>
    </row>
    <row r="843" spans="1:6" s="102" customFormat="1" ht="12.75" customHeight="1" x14ac:dyDescent="0.2">
      <c r="A843" s="104" t="s">
        <v>1654</v>
      </c>
      <c r="B843" s="78" t="s">
        <v>1655</v>
      </c>
      <c r="C843" s="83" t="s">
        <v>1654</v>
      </c>
      <c r="D843" s="101">
        <v>0</v>
      </c>
      <c r="E843" s="101">
        <v>0</v>
      </c>
      <c r="F843" s="106" t="str">
        <f t="shared" si="15"/>
        <v>-</v>
      </c>
    </row>
    <row r="844" spans="1:6" s="102" customFormat="1" ht="12.75" customHeight="1" x14ac:dyDescent="0.2">
      <c r="A844" s="104" t="s">
        <v>1656</v>
      </c>
      <c r="B844" s="78" t="s">
        <v>1657</v>
      </c>
      <c r="C844" s="83" t="s">
        <v>1656</v>
      </c>
      <c r="D844" s="101">
        <v>0</v>
      </c>
      <c r="E844" s="101">
        <v>0</v>
      </c>
      <c r="F844" s="106" t="str">
        <f t="shared" si="15"/>
        <v>-</v>
      </c>
    </row>
    <row r="845" spans="1:6" s="102" customFormat="1" ht="12.75" customHeight="1" x14ac:dyDescent="0.2">
      <c r="A845" s="104" t="s">
        <v>1658</v>
      </c>
      <c r="B845" s="78" t="s">
        <v>1659</v>
      </c>
      <c r="C845" s="83" t="s">
        <v>1658</v>
      </c>
      <c r="D845" s="101">
        <v>0</v>
      </c>
      <c r="E845" s="101">
        <v>0</v>
      </c>
      <c r="F845" s="106" t="str">
        <f t="shared" ref="F845:F908" si="16">IF(D845&lt;&gt;0,IF(E845/D845&gt;=100,"&gt;&gt;100",E845/D845*100),"-")</f>
        <v>-</v>
      </c>
    </row>
    <row r="846" spans="1:6" s="102" customFormat="1" ht="12.75" customHeight="1" x14ac:dyDescent="0.2">
      <c r="A846" s="104" t="s">
        <v>1660</v>
      </c>
      <c r="B846" s="78" t="s">
        <v>1661</v>
      </c>
      <c r="C846" s="83" t="s">
        <v>1660</v>
      </c>
      <c r="D846" s="101">
        <v>0</v>
      </c>
      <c r="E846" s="101">
        <v>0</v>
      </c>
      <c r="F846" s="106" t="str">
        <f t="shared" si="16"/>
        <v>-</v>
      </c>
    </row>
    <row r="847" spans="1:6" s="102" customFormat="1" ht="24" customHeight="1" x14ac:dyDescent="0.2">
      <c r="A847" s="104" t="s">
        <v>1662</v>
      </c>
      <c r="B847" s="82" t="s">
        <v>1663</v>
      </c>
      <c r="C847" s="83" t="s">
        <v>1662</v>
      </c>
      <c r="D847" s="101">
        <v>0</v>
      </c>
      <c r="E847" s="101">
        <v>0</v>
      </c>
      <c r="F847" s="106" t="str">
        <f t="shared" si="16"/>
        <v>-</v>
      </c>
    </row>
    <row r="848" spans="1:6" s="102" customFormat="1" ht="12.75" customHeight="1" x14ac:dyDescent="0.2">
      <c r="A848" s="104" t="s">
        <v>1664</v>
      </c>
      <c r="B848" s="78" t="s">
        <v>1665</v>
      </c>
      <c r="C848" s="83" t="s">
        <v>1664</v>
      </c>
      <c r="D848" s="101">
        <v>0</v>
      </c>
      <c r="E848" s="101">
        <v>0</v>
      </c>
      <c r="F848" s="106" t="str">
        <f t="shared" si="16"/>
        <v>-</v>
      </c>
    </row>
    <row r="849" spans="1:6" s="102" customFormat="1" ht="12.75" customHeight="1" x14ac:dyDescent="0.2">
      <c r="A849" s="104" t="s">
        <v>1666</v>
      </c>
      <c r="B849" s="78" t="s">
        <v>1667</v>
      </c>
      <c r="C849" s="83" t="s">
        <v>1666</v>
      </c>
      <c r="D849" s="101">
        <v>0</v>
      </c>
      <c r="E849" s="101">
        <v>0</v>
      </c>
      <c r="F849" s="106" t="str">
        <f t="shared" si="16"/>
        <v>-</v>
      </c>
    </row>
    <row r="850" spans="1:6" s="102" customFormat="1" ht="12.75" customHeight="1" x14ac:dyDescent="0.2">
      <c r="A850" s="104" t="s">
        <v>1668</v>
      </c>
      <c r="B850" s="78" t="s">
        <v>1669</v>
      </c>
      <c r="C850" s="83" t="s">
        <v>1668</v>
      </c>
      <c r="D850" s="101">
        <v>0</v>
      </c>
      <c r="E850" s="101">
        <v>0</v>
      </c>
      <c r="F850" s="106" t="str">
        <f t="shared" si="16"/>
        <v>-</v>
      </c>
    </row>
    <row r="851" spans="1:6" s="102" customFormat="1" ht="12.75" customHeight="1" x14ac:dyDescent="0.2">
      <c r="A851" s="104" t="s">
        <v>1670</v>
      </c>
      <c r="B851" s="78" t="s">
        <v>1671</v>
      </c>
      <c r="C851" s="83" t="s">
        <v>1670</v>
      </c>
      <c r="D851" s="101">
        <v>0</v>
      </c>
      <c r="E851" s="101">
        <v>0</v>
      </c>
      <c r="F851" s="106" t="str">
        <f t="shared" si="16"/>
        <v>-</v>
      </c>
    </row>
    <row r="852" spans="1:6" s="102" customFormat="1" ht="12.75" customHeight="1" x14ac:dyDescent="0.2">
      <c r="A852" s="104" t="s">
        <v>1672</v>
      </c>
      <c r="B852" s="78" t="s">
        <v>1649</v>
      </c>
      <c r="C852" s="83" t="s">
        <v>1672</v>
      </c>
      <c r="D852" s="101">
        <v>0</v>
      </c>
      <c r="E852" s="101">
        <v>0</v>
      </c>
      <c r="F852" s="106" t="str">
        <f t="shared" si="16"/>
        <v>-</v>
      </c>
    </row>
    <row r="853" spans="1:6" s="102" customFormat="1" ht="12.75" customHeight="1" x14ac:dyDescent="0.2">
      <c r="A853" s="104" t="s">
        <v>1673</v>
      </c>
      <c r="B853" s="78" t="s">
        <v>1674</v>
      </c>
      <c r="C853" s="83" t="s">
        <v>1673</v>
      </c>
      <c r="D853" s="101">
        <v>0</v>
      </c>
      <c r="E853" s="101">
        <v>0</v>
      </c>
      <c r="F853" s="106" t="str">
        <f t="shared" si="16"/>
        <v>-</v>
      </c>
    </row>
    <row r="854" spans="1:6" s="102" customFormat="1" ht="12.75" customHeight="1" x14ac:dyDescent="0.2">
      <c r="A854" s="104" t="s">
        <v>1675</v>
      </c>
      <c r="B854" s="78" t="s">
        <v>1676</v>
      </c>
      <c r="C854" s="83" t="s">
        <v>1675</v>
      </c>
      <c r="D854" s="101">
        <v>0</v>
      </c>
      <c r="E854" s="101">
        <v>0</v>
      </c>
      <c r="F854" s="106" t="str">
        <f t="shared" si="16"/>
        <v>-</v>
      </c>
    </row>
    <row r="855" spans="1:6" s="102" customFormat="1" ht="12.75" customHeight="1" x14ac:dyDescent="0.2">
      <c r="A855" s="104" t="s">
        <v>1677</v>
      </c>
      <c r="B855" s="78" t="s">
        <v>1678</v>
      </c>
      <c r="C855" s="83" t="s">
        <v>1677</v>
      </c>
      <c r="D855" s="101">
        <v>0</v>
      </c>
      <c r="E855" s="101">
        <v>0</v>
      </c>
      <c r="F855" s="106" t="str">
        <f t="shared" si="16"/>
        <v>-</v>
      </c>
    </row>
    <row r="856" spans="1:6" s="102" customFormat="1" ht="12.75" customHeight="1" x14ac:dyDescent="0.2">
      <c r="A856" s="104" t="s">
        <v>1679</v>
      </c>
      <c r="B856" s="78" t="s">
        <v>1680</v>
      </c>
      <c r="C856" s="83" t="s">
        <v>1679</v>
      </c>
      <c r="D856" s="101">
        <v>0</v>
      </c>
      <c r="E856" s="101">
        <v>0</v>
      </c>
      <c r="F856" s="106" t="str">
        <f t="shared" si="16"/>
        <v>-</v>
      </c>
    </row>
    <row r="857" spans="1:6" s="102" customFormat="1" ht="12.75" customHeight="1" x14ac:dyDescent="0.2">
      <c r="A857" s="104" t="s">
        <v>1681</v>
      </c>
      <c r="B857" s="78" t="s">
        <v>1682</v>
      </c>
      <c r="C857" s="83" t="s">
        <v>1681</v>
      </c>
      <c r="D857" s="101">
        <v>0</v>
      </c>
      <c r="E857" s="101">
        <v>0</v>
      </c>
      <c r="F857" s="106" t="str">
        <f t="shared" si="16"/>
        <v>-</v>
      </c>
    </row>
    <row r="858" spans="1:6" s="102" customFormat="1" ht="12.75" customHeight="1" x14ac:dyDescent="0.2">
      <c r="A858" s="104" t="s">
        <v>1683</v>
      </c>
      <c r="B858" s="78" t="s">
        <v>1684</v>
      </c>
      <c r="C858" s="83" t="s">
        <v>1683</v>
      </c>
      <c r="D858" s="101">
        <v>0</v>
      </c>
      <c r="E858" s="101">
        <v>0</v>
      </c>
      <c r="F858" s="106" t="str">
        <f t="shared" si="16"/>
        <v>-</v>
      </c>
    </row>
    <row r="859" spans="1:6" s="102" customFormat="1" ht="12.75" customHeight="1" x14ac:dyDescent="0.2">
      <c r="A859" s="104" t="s">
        <v>1685</v>
      </c>
      <c r="B859" s="78" t="s">
        <v>1686</v>
      </c>
      <c r="C859" s="83" t="s">
        <v>1685</v>
      </c>
      <c r="D859" s="101">
        <v>0</v>
      </c>
      <c r="E859" s="101">
        <v>0</v>
      </c>
      <c r="F859" s="106" t="str">
        <f t="shared" si="16"/>
        <v>-</v>
      </c>
    </row>
    <row r="860" spans="1:6" s="102" customFormat="1" ht="12.75" customHeight="1" x14ac:dyDescent="0.2">
      <c r="A860" s="104" t="s">
        <v>1687</v>
      </c>
      <c r="B860" s="78" t="s">
        <v>1688</v>
      </c>
      <c r="C860" s="83" t="s">
        <v>1687</v>
      </c>
      <c r="D860" s="101">
        <v>0</v>
      </c>
      <c r="E860" s="101">
        <v>0</v>
      </c>
      <c r="F860" s="106" t="str">
        <f t="shared" si="16"/>
        <v>-</v>
      </c>
    </row>
    <row r="861" spans="1:6" s="102" customFormat="1" ht="12.75" customHeight="1" x14ac:dyDescent="0.2">
      <c r="A861" s="104" t="s">
        <v>1689</v>
      </c>
      <c r="B861" s="78" t="s">
        <v>1690</v>
      </c>
      <c r="C861" s="83" t="s">
        <v>1689</v>
      </c>
      <c r="D861" s="101">
        <v>0</v>
      </c>
      <c r="E861" s="101">
        <v>0</v>
      </c>
      <c r="F861" s="106" t="str">
        <f t="shared" si="16"/>
        <v>-</v>
      </c>
    </row>
    <row r="862" spans="1:6" s="102" customFormat="1" ht="12.75" customHeight="1" x14ac:dyDescent="0.2">
      <c r="A862" s="104" t="s">
        <v>1691</v>
      </c>
      <c r="B862" s="78" t="s">
        <v>1692</v>
      </c>
      <c r="C862" s="83" t="s">
        <v>1691</v>
      </c>
      <c r="D862" s="101">
        <v>0</v>
      </c>
      <c r="E862" s="101">
        <v>0</v>
      </c>
      <c r="F862" s="106" t="str">
        <f t="shared" si="16"/>
        <v>-</v>
      </c>
    </row>
    <row r="863" spans="1:6" s="102" customFormat="1" ht="12.75" customHeight="1" x14ac:dyDescent="0.2">
      <c r="A863" s="104" t="s">
        <v>1693</v>
      </c>
      <c r="B863" s="78" t="s">
        <v>1694</v>
      </c>
      <c r="C863" s="83" t="s">
        <v>1693</v>
      </c>
      <c r="D863" s="101">
        <v>0</v>
      </c>
      <c r="E863" s="101">
        <v>0</v>
      </c>
      <c r="F863" s="106" t="str">
        <f t="shared" si="16"/>
        <v>-</v>
      </c>
    </row>
    <row r="864" spans="1:6" s="102" customFormat="1" ht="12.75" customHeight="1" x14ac:dyDescent="0.2">
      <c r="A864" s="104" t="s">
        <v>1695</v>
      </c>
      <c r="B864" s="78" t="s">
        <v>1696</v>
      </c>
      <c r="C864" s="83" t="s">
        <v>1695</v>
      </c>
      <c r="D864" s="101">
        <v>0</v>
      </c>
      <c r="E864" s="101">
        <v>0</v>
      </c>
      <c r="F864" s="106" t="str">
        <f t="shared" si="16"/>
        <v>-</v>
      </c>
    </row>
    <row r="865" spans="1:6" s="102" customFormat="1" ht="12.75" customHeight="1" x14ac:dyDescent="0.2">
      <c r="A865" s="104" t="s">
        <v>1697</v>
      </c>
      <c r="B865" s="78" t="s">
        <v>1698</v>
      </c>
      <c r="C865" s="83" t="s">
        <v>1697</v>
      </c>
      <c r="D865" s="101">
        <v>0</v>
      </c>
      <c r="E865" s="101">
        <v>0</v>
      </c>
      <c r="F865" s="106" t="str">
        <f t="shared" si="16"/>
        <v>-</v>
      </c>
    </row>
    <row r="866" spans="1:6" s="102" customFormat="1" ht="12.75" customHeight="1" x14ac:dyDescent="0.2">
      <c r="A866" s="104" t="s">
        <v>1699</v>
      </c>
      <c r="B866" s="78" t="s">
        <v>1700</v>
      </c>
      <c r="C866" s="83" t="s">
        <v>1699</v>
      </c>
      <c r="D866" s="101">
        <v>0</v>
      </c>
      <c r="E866" s="101">
        <v>0</v>
      </c>
      <c r="F866" s="106" t="str">
        <f t="shared" si="16"/>
        <v>-</v>
      </c>
    </row>
    <row r="867" spans="1:6" s="102" customFormat="1" ht="12.75" customHeight="1" x14ac:dyDescent="0.2">
      <c r="A867" s="104" t="s">
        <v>1701</v>
      </c>
      <c r="B867" s="78" t="s">
        <v>1702</v>
      </c>
      <c r="C867" s="83" t="s">
        <v>1701</v>
      </c>
      <c r="D867" s="101">
        <v>0</v>
      </c>
      <c r="E867" s="101">
        <v>0</v>
      </c>
      <c r="F867" s="106" t="str">
        <f t="shared" si="16"/>
        <v>-</v>
      </c>
    </row>
    <row r="868" spans="1:6" s="102" customFormat="1" ht="12.75" customHeight="1" x14ac:dyDescent="0.2">
      <c r="A868" s="104" t="s">
        <v>1703</v>
      </c>
      <c r="B868" s="78" t="s">
        <v>1704</v>
      </c>
      <c r="C868" s="83" t="s">
        <v>1703</v>
      </c>
      <c r="D868" s="101">
        <v>0</v>
      </c>
      <c r="E868" s="101">
        <v>0</v>
      </c>
      <c r="F868" s="106" t="str">
        <f t="shared" si="16"/>
        <v>-</v>
      </c>
    </row>
    <row r="869" spans="1:6" s="102" customFormat="1" ht="12.75" customHeight="1" x14ac:dyDescent="0.2">
      <c r="A869" s="104" t="s">
        <v>1705</v>
      </c>
      <c r="B869" s="78" t="s">
        <v>1706</v>
      </c>
      <c r="C869" s="83" t="s">
        <v>1705</v>
      </c>
      <c r="D869" s="101">
        <v>0</v>
      </c>
      <c r="E869" s="101">
        <v>0</v>
      </c>
      <c r="F869" s="106" t="str">
        <f t="shared" si="16"/>
        <v>-</v>
      </c>
    </row>
    <row r="870" spans="1:6" s="102" customFormat="1" ht="24" customHeight="1" x14ac:dyDescent="0.2">
      <c r="A870" s="104" t="s">
        <v>1707</v>
      </c>
      <c r="B870" s="78" t="s">
        <v>1708</v>
      </c>
      <c r="C870" s="83" t="s">
        <v>1707</v>
      </c>
      <c r="D870" s="101">
        <v>0</v>
      </c>
      <c r="E870" s="101">
        <v>0</v>
      </c>
      <c r="F870" s="106" t="str">
        <f t="shared" si="16"/>
        <v>-</v>
      </c>
    </row>
    <row r="871" spans="1:6" s="102" customFormat="1" ht="24" customHeight="1" x14ac:dyDescent="0.2">
      <c r="A871" s="104" t="s">
        <v>1709</v>
      </c>
      <c r="B871" s="78" t="s">
        <v>1710</v>
      </c>
      <c r="C871" s="83" t="s">
        <v>1709</v>
      </c>
      <c r="D871" s="101">
        <v>0</v>
      </c>
      <c r="E871" s="101">
        <v>0</v>
      </c>
      <c r="F871" s="106" t="str">
        <f t="shared" si="16"/>
        <v>-</v>
      </c>
    </row>
    <row r="872" spans="1:6" s="102" customFormat="1" ht="12.75" customHeight="1" x14ac:dyDescent="0.2">
      <c r="A872" s="104" t="s">
        <v>1711</v>
      </c>
      <c r="B872" s="78" t="s">
        <v>1712</v>
      </c>
      <c r="C872" s="83" t="s">
        <v>1711</v>
      </c>
      <c r="D872" s="101">
        <v>0</v>
      </c>
      <c r="E872" s="101">
        <v>0</v>
      </c>
      <c r="F872" s="106" t="str">
        <f t="shared" si="16"/>
        <v>-</v>
      </c>
    </row>
    <row r="873" spans="1:6" s="102" customFormat="1" ht="24" customHeight="1" x14ac:dyDescent="0.2">
      <c r="A873" s="104" t="s">
        <v>1713</v>
      </c>
      <c r="B873" s="78" t="s">
        <v>1714</v>
      </c>
      <c r="C873" s="83" t="s">
        <v>1713</v>
      </c>
      <c r="D873" s="101">
        <v>0</v>
      </c>
      <c r="E873" s="101">
        <v>0</v>
      </c>
      <c r="F873" s="106" t="str">
        <f t="shared" si="16"/>
        <v>-</v>
      </c>
    </row>
    <row r="874" spans="1:6" s="102" customFormat="1" ht="12.75" customHeight="1" x14ac:dyDescent="0.2">
      <c r="A874" s="104" t="s">
        <v>1715</v>
      </c>
      <c r="B874" s="78" t="s">
        <v>1716</v>
      </c>
      <c r="C874" s="83" t="s">
        <v>1715</v>
      </c>
      <c r="D874" s="101">
        <v>0</v>
      </c>
      <c r="E874" s="101">
        <v>0</v>
      </c>
      <c r="F874" s="106" t="str">
        <f t="shared" si="16"/>
        <v>-</v>
      </c>
    </row>
    <row r="875" spans="1:6" s="102" customFormat="1" ht="24" customHeight="1" x14ac:dyDescent="0.2">
      <c r="A875" s="104" t="s">
        <v>1717</v>
      </c>
      <c r="B875" s="78" t="s">
        <v>1718</v>
      </c>
      <c r="C875" s="83" t="s">
        <v>1717</v>
      </c>
      <c r="D875" s="101">
        <v>0</v>
      </c>
      <c r="E875" s="101">
        <v>0</v>
      </c>
      <c r="F875" s="106" t="str">
        <f t="shared" si="16"/>
        <v>-</v>
      </c>
    </row>
    <row r="876" spans="1:6" s="102" customFormat="1" ht="24" customHeight="1" x14ac:dyDescent="0.2">
      <c r="A876" s="104" t="s">
        <v>1719</v>
      </c>
      <c r="B876" s="78" t="s">
        <v>1720</v>
      </c>
      <c r="C876" s="83" t="s">
        <v>1719</v>
      </c>
      <c r="D876" s="101">
        <v>0</v>
      </c>
      <c r="E876" s="101">
        <v>0</v>
      </c>
      <c r="F876" s="106" t="str">
        <f t="shared" si="16"/>
        <v>-</v>
      </c>
    </row>
    <row r="877" spans="1:6" s="102" customFormat="1" ht="12.75" customHeight="1" x14ac:dyDescent="0.2">
      <c r="A877" s="104" t="s">
        <v>1721</v>
      </c>
      <c r="B877" s="78" t="s">
        <v>1722</v>
      </c>
      <c r="C877" s="83" t="s">
        <v>1721</v>
      </c>
      <c r="D877" s="101">
        <v>0</v>
      </c>
      <c r="E877" s="101">
        <v>0</v>
      </c>
      <c r="F877" s="106" t="str">
        <f t="shared" si="16"/>
        <v>-</v>
      </c>
    </row>
    <row r="878" spans="1:6" s="102" customFormat="1" ht="12.75" customHeight="1" x14ac:dyDescent="0.2">
      <c r="A878" s="104" t="s">
        <v>1723</v>
      </c>
      <c r="B878" s="78" t="s">
        <v>1724</v>
      </c>
      <c r="C878" s="83" t="s">
        <v>1723</v>
      </c>
      <c r="D878" s="101">
        <v>0</v>
      </c>
      <c r="E878" s="101">
        <v>0</v>
      </c>
      <c r="F878" s="106" t="str">
        <f t="shared" si="16"/>
        <v>-</v>
      </c>
    </row>
    <row r="879" spans="1:6" s="102" customFormat="1" ht="24" customHeight="1" x14ac:dyDescent="0.2">
      <c r="A879" s="104" t="s">
        <v>1725</v>
      </c>
      <c r="B879" s="82" t="s">
        <v>1726</v>
      </c>
      <c r="C879" s="83" t="s">
        <v>1725</v>
      </c>
      <c r="D879" s="101">
        <v>0</v>
      </c>
      <c r="E879" s="101">
        <v>0</v>
      </c>
      <c r="F879" s="106" t="str">
        <f t="shared" si="16"/>
        <v>-</v>
      </c>
    </row>
    <row r="880" spans="1:6" s="102" customFormat="1" ht="24" customHeight="1" x14ac:dyDescent="0.2">
      <c r="A880" s="104" t="s">
        <v>1727</v>
      </c>
      <c r="B880" s="82" t="s">
        <v>1728</v>
      </c>
      <c r="C880" s="83" t="s">
        <v>1727</v>
      </c>
      <c r="D880" s="101">
        <v>0</v>
      </c>
      <c r="E880" s="101">
        <v>0</v>
      </c>
      <c r="F880" s="106" t="str">
        <f t="shared" si="16"/>
        <v>-</v>
      </c>
    </row>
    <row r="881" spans="1:6" s="102" customFormat="1" ht="24" customHeight="1" x14ac:dyDescent="0.2">
      <c r="A881" s="104" t="s">
        <v>1729</v>
      </c>
      <c r="B881" s="78" t="s">
        <v>1730</v>
      </c>
      <c r="C881" s="83" t="s">
        <v>1729</v>
      </c>
      <c r="D881" s="101">
        <v>0</v>
      </c>
      <c r="E881" s="101">
        <v>0</v>
      </c>
      <c r="F881" s="106" t="str">
        <f t="shared" si="16"/>
        <v>-</v>
      </c>
    </row>
    <row r="882" spans="1:6" s="102" customFormat="1" ht="24" customHeight="1" x14ac:dyDescent="0.2">
      <c r="A882" s="104" t="s">
        <v>1731</v>
      </c>
      <c r="B882" s="82" t="s">
        <v>1732</v>
      </c>
      <c r="C882" s="83" t="s">
        <v>1731</v>
      </c>
      <c r="D882" s="101">
        <v>0</v>
      </c>
      <c r="E882" s="101">
        <v>0</v>
      </c>
      <c r="F882" s="106" t="str">
        <f t="shared" si="16"/>
        <v>-</v>
      </c>
    </row>
    <row r="883" spans="1:6" s="102" customFormat="1" ht="24" customHeight="1" x14ac:dyDescent="0.2">
      <c r="A883" s="104" t="s">
        <v>1733</v>
      </c>
      <c r="B883" s="78" t="s">
        <v>1734</v>
      </c>
      <c r="C883" s="83" t="s">
        <v>1733</v>
      </c>
      <c r="D883" s="101">
        <v>0</v>
      </c>
      <c r="E883" s="101">
        <v>0</v>
      </c>
      <c r="F883" s="106" t="str">
        <f t="shared" si="16"/>
        <v>-</v>
      </c>
    </row>
    <row r="884" spans="1:6" s="102" customFormat="1" ht="12.75" customHeight="1" x14ac:dyDescent="0.2">
      <c r="A884" s="104" t="s">
        <v>1735</v>
      </c>
      <c r="B884" s="78" t="s">
        <v>1736</v>
      </c>
      <c r="C884" s="83" t="s">
        <v>1735</v>
      </c>
      <c r="D884" s="101">
        <v>0</v>
      </c>
      <c r="E884" s="101">
        <v>0</v>
      </c>
      <c r="F884" s="106" t="str">
        <f t="shared" si="16"/>
        <v>-</v>
      </c>
    </row>
    <row r="885" spans="1:6" s="102" customFormat="1" ht="12.75" customHeight="1" x14ac:dyDescent="0.2">
      <c r="A885" s="104" t="s">
        <v>1737</v>
      </c>
      <c r="B885" s="78" t="s">
        <v>1738</v>
      </c>
      <c r="C885" s="83" t="s">
        <v>1737</v>
      </c>
      <c r="D885" s="101">
        <v>0</v>
      </c>
      <c r="E885" s="101">
        <v>0</v>
      </c>
      <c r="F885" s="106" t="str">
        <f t="shared" si="16"/>
        <v>-</v>
      </c>
    </row>
    <row r="886" spans="1:6" s="102" customFormat="1" ht="12.75" customHeight="1" x14ac:dyDescent="0.2">
      <c r="A886" s="104" t="s">
        <v>1739</v>
      </c>
      <c r="B886" s="78" t="s">
        <v>1740</v>
      </c>
      <c r="C886" s="83" t="s">
        <v>1739</v>
      </c>
      <c r="D886" s="101">
        <v>0</v>
      </c>
      <c r="E886" s="101">
        <v>0</v>
      </c>
      <c r="F886" s="106" t="str">
        <f t="shared" si="16"/>
        <v>-</v>
      </c>
    </row>
    <row r="887" spans="1:6" s="102" customFormat="1" ht="12.75" customHeight="1" x14ac:dyDescent="0.2">
      <c r="A887" s="104" t="s">
        <v>1741</v>
      </c>
      <c r="B887" s="78" t="s">
        <v>1742</v>
      </c>
      <c r="C887" s="83" t="s">
        <v>1741</v>
      </c>
      <c r="D887" s="101">
        <v>0</v>
      </c>
      <c r="E887" s="101">
        <v>0</v>
      </c>
      <c r="F887" s="106" t="str">
        <f t="shared" si="16"/>
        <v>-</v>
      </c>
    </row>
    <row r="888" spans="1:6" s="102" customFormat="1" ht="12.75" customHeight="1" x14ac:dyDescent="0.2">
      <c r="A888" s="104" t="s">
        <v>1743</v>
      </c>
      <c r="B888" s="78" t="s">
        <v>1744</v>
      </c>
      <c r="C888" s="83" t="s">
        <v>1743</v>
      </c>
      <c r="D888" s="101">
        <v>0</v>
      </c>
      <c r="E888" s="101">
        <v>0</v>
      </c>
      <c r="F888" s="106" t="str">
        <f t="shared" si="16"/>
        <v>-</v>
      </c>
    </row>
    <row r="889" spans="1:6" s="102" customFormat="1" ht="12.75" customHeight="1" x14ac:dyDescent="0.2">
      <c r="A889" s="104" t="s">
        <v>1745</v>
      </c>
      <c r="B889" s="78" t="s">
        <v>1746</v>
      </c>
      <c r="C889" s="83" t="s">
        <v>1745</v>
      </c>
      <c r="D889" s="101">
        <v>0</v>
      </c>
      <c r="E889" s="101">
        <v>0</v>
      </c>
      <c r="F889" s="106" t="str">
        <f t="shared" si="16"/>
        <v>-</v>
      </c>
    </row>
    <row r="890" spans="1:6" s="102" customFormat="1" ht="12.75" customHeight="1" x14ac:dyDescent="0.2">
      <c r="A890" s="104" t="s">
        <v>1747</v>
      </c>
      <c r="B890" s="78" t="s">
        <v>1748</v>
      </c>
      <c r="C890" s="83" t="s">
        <v>1747</v>
      </c>
      <c r="D890" s="101">
        <v>0</v>
      </c>
      <c r="E890" s="101">
        <v>0</v>
      </c>
      <c r="F890" s="106" t="str">
        <f t="shared" si="16"/>
        <v>-</v>
      </c>
    </row>
    <row r="891" spans="1:6" s="102" customFormat="1" ht="12.75" customHeight="1" x14ac:dyDescent="0.2">
      <c r="A891" s="104" t="s">
        <v>1749</v>
      </c>
      <c r="B891" s="78" t="s">
        <v>1750</v>
      </c>
      <c r="C891" s="83" t="s">
        <v>1749</v>
      </c>
      <c r="D891" s="101">
        <v>0</v>
      </c>
      <c r="E891" s="101">
        <v>0</v>
      </c>
      <c r="F891" s="106" t="str">
        <f t="shared" si="16"/>
        <v>-</v>
      </c>
    </row>
    <row r="892" spans="1:6" s="102" customFormat="1" ht="12.75" customHeight="1" x14ac:dyDescent="0.2">
      <c r="A892" s="104" t="s">
        <v>1751</v>
      </c>
      <c r="B892" s="78" t="s">
        <v>1752</v>
      </c>
      <c r="C892" s="83" t="s">
        <v>1751</v>
      </c>
      <c r="D892" s="101">
        <v>0</v>
      </c>
      <c r="E892" s="101">
        <v>0</v>
      </c>
      <c r="F892" s="106" t="str">
        <f t="shared" si="16"/>
        <v>-</v>
      </c>
    </row>
    <row r="893" spans="1:6" s="102" customFormat="1" ht="12.75" customHeight="1" x14ac:dyDescent="0.2">
      <c r="A893" s="104" t="s">
        <v>1753</v>
      </c>
      <c r="B893" s="78" t="s">
        <v>1754</v>
      </c>
      <c r="C893" s="83" t="s">
        <v>1753</v>
      </c>
      <c r="D893" s="101">
        <v>0</v>
      </c>
      <c r="E893" s="101">
        <v>0</v>
      </c>
      <c r="F893" s="106" t="str">
        <f t="shared" si="16"/>
        <v>-</v>
      </c>
    </row>
    <row r="894" spans="1:6" s="102" customFormat="1" ht="12.75" customHeight="1" x14ac:dyDescent="0.2">
      <c r="A894" s="104" t="s">
        <v>1755</v>
      </c>
      <c r="B894" s="78" t="s">
        <v>1756</v>
      </c>
      <c r="C894" s="83" t="s">
        <v>1755</v>
      </c>
      <c r="D894" s="101">
        <v>0</v>
      </c>
      <c r="E894" s="101">
        <v>0</v>
      </c>
      <c r="F894" s="106" t="str">
        <f t="shared" si="16"/>
        <v>-</v>
      </c>
    </row>
    <row r="895" spans="1:6" s="102" customFormat="1" ht="12.75" customHeight="1" x14ac:dyDescent="0.2">
      <c r="A895" s="104" t="s">
        <v>1757</v>
      </c>
      <c r="B895" s="78" t="s">
        <v>1758</v>
      </c>
      <c r="C895" s="83" t="s">
        <v>1757</v>
      </c>
      <c r="D895" s="101">
        <v>0</v>
      </c>
      <c r="E895" s="101">
        <v>0</v>
      </c>
      <c r="F895" s="106" t="str">
        <f t="shared" si="16"/>
        <v>-</v>
      </c>
    </row>
    <row r="896" spans="1:6" s="102" customFormat="1" ht="24" customHeight="1" x14ac:dyDescent="0.2">
      <c r="A896" s="33" t="s">
        <v>1759</v>
      </c>
      <c r="B896" s="118" t="s">
        <v>1760</v>
      </c>
      <c r="C896" s="115" t="s">
        <v>1759</v>
      </c>
      <c r="D896" s="160">
        <v>0</v>
      </c>
      <c r="E896" s="160">
        <v>0</v>
      </c>
      <c r="F896" s="117" t="str">
        <f t="shared" si="16"/>
        <v>-</v>
      </c>
    </row>
    <row r="897" spans="1:6" s="102" customFormat="1" ht="24" customHeight="1" x14ac:dyDescent="0.2">
      <c r="A897" s="33" t="s">
        <v>1761</v>
      </c>
      <c r="B897" s="118" t="s">
        <v>1762</v>
      </c>
      <c r="C897" s="115" t="s">
        <v>1761</v>
      </c>
      <c r="D897" s="160">
        <v>0</v>
      </c>
      <c r="E897" s="160">
        <v>0</v>
      </c>
      <c r="F897" s="117" t="str">
        <f t="shared" si="16"/>
        <v>-</v>
      </c>
    </row>
    <row r="898" spans="1:6" s="102" customFormat="1" ht="12" customHeight="1" x14ac:dyDescent="0.2">
      <c r="A898" s="33" t="s">
        <v>1763</v>
      </c>
      <c r="B898" s="105" t="s">
        <v>1764</v>
      </c>
      <c r="C898" s="115" t="s">
        <v>1763</v>
      </c>
      <c r="D898" s="160">
        <v>0</v>
      </c>
      <c r="E898" s="160">
        <v>0</v>
      </c>
      <c r="F898" s="117" t="str">
        <f t="shared" si="16"/>
        <v>-</v>
      </c>
    </row>
    <row r="899" spans="1:6" s="102" customFormat="1" ht="12" customHeight="1" x14ac:dyDescent="0.2">
      <c r="A899" s="33" t="s">
        <v>1765</v>
      </c>
      <c r="B899" s="105" t="s">
        <v>1766</v>
      </c>
      <c r="C899" s="115" t="s">
        <v>1765</v>
      </c>
      <c r="D899" s="160">
        <v>0</v>
      </c>
      <c r="E899" s="160">
        <v>0</v>
      </c>
      <c r="F899" s="117" t="str">
        <f t="shared" si="16"/>
        <v>-</v>
      </c>
    </row>
    <row r="900" spans="1:6" s="102" customFormat="1" ht="12.75" customHeight="1" x14ac:dyDescent="0.2">
      <c r="A900" s="33" t="s">
        <v>1767</v>
      </c>
      <c r="B900" s="105" t="s">
        <v>1768</v>
      </c>
      <c r="C900" s="115" t="s">
        <v>1767</v>
      </c>
      <c r="D900" s="160">
        <v>0</v>
      </c>
      <c r="E900" s="160">
        <v>0</v>
      </c>
      <c r="F900" s="117" t="str">
        <f t="shared" si="16"/>
        <v>-</v>
      </c>
    </row>
    <row r="901" spans="1:6" s="102" customFormat="1" ht="12.75" customHeight="1" x14ac:dyDescent="0.2">
      <c r="A901" s="33" t="s">
        <v>1769</v>
      </c>
      <c r="B901" s="105" t="s">
        <v>1770</v>
      </c>
      <c r="C901" s="115" t="s">
        <v>1769</v>
      </c>
      <c r="D901" s="160">
        <v>0</v>
      </c>
      <c r="E901" s="160">
        <v>0</v>
      </c>
      <c r="F901" s="117" t="str">
        <f t="shared" si="16"/>
        <v>-</v>
      </c>
    </row>
    <row r="902" spans="1:6" s="102" customFormat="1" ht="12.75" customHeight="1" x14ac:dyDescent="0.2">
      <c r="A902" s="33" t="s">
        <v>1771</v>
      </c>
      <c r="B902" s="105" t="s">
        <v>1772</v>
      </c>
      <c r="C902" s="115" t="s">
        <v>1771</v>
      </c>
      <c r="D902" s="160">
        <v>0</v>
      </c>
      <c r="E902" s="160">
        <v>0</v>
      </c>
      <c r="F902" s="117" t="str">
        <f t="shared" si="16"/>
        <v>-</v>
      </c>
    </row>
    <row r="903" spans="1:6" s="102" customFormat="1" ht="12.75" customHeight="1" x14ac:dyDescent="0.2">
      <c r="A903" s="33" t="s">
        <v>1773</v>
      </c>
      <c r="B903" s="105" t="s">
        <v>1774</v>
      </c>
      <c r="C903" s="115" t="s">
        <v>1773</v>
      </c>
      <c r="D903" s="160">
        <v>0</v>
      </c>
      <c r="E903" s="160">
        <v>0</v>
      </c>
      <c r="F903" s="117" t="str">
        <f t="shared" si="16"/>
        <v>-</v>
      </c>
    </row>
    <row r="904" spans="1:6" s="102" customFormat="1" ht="12.75" customHeight="1" x14ac:dyDescent="0.2">
      <c r="A904" s="33" t="s">
        <v>1775</v>
      </c>
      <c r="B904" s="105" t="s">
        <v>1776</v>
      </c>
      <c r="C904" s="115" t="s">
        <v>1775</v>
      </c>
      <c r="D904" s="160">
        <v>0</v>
      </c>
      <c r="E904" s="160">
        <v>0</v>
      </c>
      <c r="F904" s="117" t="str">
        <f t="shared" si="16"/>
        <v>-</v>
      </c>
    </row>
    <row r="905" spans="1:6" s="102" customFormat="1" ht="12.75" customHeight="1" x14ac:dyDescent="0.2">
      <c r="A905" s="33" t="s">
        <v>1777</v>
      </c>
      <c r="B905" s="105" t="s">
        <v>1778</v>
      </c>
      <c r="C905" s="115" t="s">
        <v>1777</v>
      </c>
      <c r="D905" s="160">
        <v>0</v>
      </c>
      <c r="E905" s="160">
        <v>0</v>
      </c>
      <c r="F905" s="117" t="str">
        <f t="shared" si="16"/>
        <v>-</v>
      </c>
    </row>
    <row r="906" spans="1:6" s="102" customFormat="1" ht="12.75" customHeight="1" x14ac:dyDescent="0.2">
      <c r="A906" s="33" t="s">
        <v>1779</v>
      </c>
      <c r="B906" s="105" t="s">
        <v>1780</v>
      </c>
      <c r="C906" s="115" t="s">
        <v>1779</v>
      </c>
      <c r="D906" s="160">
        <v>0</v>
      </c>
      <c r="E906" s="160">
        <v>0</v>
      </c>
      <c r="F906" s="117" t="str">
        <f t="shared" si="16"/>
        <v>-</v>
      </c>
    </row>
    <row r="907" spans="1:6" s="102" customFormat="1" ht="12.75" customHeight="1" x14ac:dyDescent="0.2">
      <c r="A907" s="33" t="s">
        <v>1781</v>
      </c>
      <c r="B907" s="105" t="s">
        <v>1782</v>
      </c>
      <c r="C907" s="115" t="s">
        <v>1781</v>
      </c>
      <c r="D907" s="160">
        <v>0</v>
      </c>
      <c r="E907" s="160">
        <v>0</v>
      </c>
      <c r="F907" s="117" t="str">
        <f t="shared" si="16"/>
        <v>-</v>
      </c>
    </row>
    <row r="908" spans="1:6" s="102" customFormat="1" ht="12.75" customHeight="1" x14ac:dyDescent="0.2">
      <c r="A908" s="33" t="s">
        <v>1783</v>
      </c>
      <c r="B908" s="105" t="s">
        <v>1784</v>
      </c>
      <c r="C908" s="115" t="s">
        <v>1783</v>
      </c>
      <c r="D908" s="160">
        <v>0</v>
      </c>
      <c r="E908" s="160">
        <v>0</v>
      </c>
      <c r="F908" s="117" t="str">
        <f t="shared" si="16"/>
        <v>-</v>
      </c>
    </row>
    <row r="909" spans="1:6" s="102" customFormat="1" ht="24" customHeight="1" x14ac:dyDescent="0.2">
      <c r="A909" s="33" t="s">
        <v>1785</v>
      </c>
      <c r="B909" s="105" t="s">
        <v>1786</v>
      </c>
      <c r="C909" s="115" t="s">
        <v>1785</v>
      </c>
      <c r="D909" s="160">
        <v>0</v>
      </c>
      <c r="E909" s="160">
        <v>0</v>
      </c>
      <c r="F909" s="117" t="str">
        <f t="shared" ref="F909:F972" si="17">IF(D909&lt;&gt;0,IF(E909/D909&gt;=100,"&gt;&gt;100",E909/D909*100),"-")</f>
        <v>-</v>
      </c>
    </row>
    <row r="910" spans="1:6" s="102" customFormat="1" ht="24" customHeight="1" x14ac:dyDescent="0.2">
      <c r="A910" s="33" t="s">
        <v>1787</v>
      </c>
      <c r="B910" s="105" t="s">
        <v>1788</v>
      </c>
      <c r="C910" s="115" t="s">
        <v>1787</v>
      </c>
      <c r="D910" s="160">
        <v>0</v>
      </c>
      <c r="E910" s="160">
        <v>0</v>
      </c>
      <c r="F910" s="117" t="str">
        <f t="shared" si="17"/>
        <v>-</v>
      </c>
    </row>
    <row r="911" spans="1:6" s="102" customFormat="1" ht="12.75" customHeight="1" x14ac:dyDescent="0.2">
      <c r="A911" s="33" t="s">
        <v>1789</v>
      </c>
      <c r="B911" s="105" t="s">
        <v>1790</v>
      </c>
      <c r="C911" s="115" t="s">
        <v>1789</v>
      </c>
      <c r="D911" s="160">
        <v>0</v>
      </c>
      <c r="E911" s="160">
        <v>0</v>
      </c>
      <c r="F911" s="117" t="str">
        <f t="shared" si="17"/>
        <v>-</v>
      </c>
    </row>
    <row r="912" spans="1:6" s="102" customFormat="1" ht="24" customHeight="1" x14ac:dyDescent="0.2">
      <c r="A912" s="33" t="s">
        <v>1791</v>
      </c>
      <c r="B912" s="105" t="s">
        <v>1792</v>
      </c>
      <c r="C912" s="115" t="s">
        <v>1791</v>
      </c>
      <c r="D912" s="160">
        <v>0</v>
      </c>
      <c r="E912" s="160">
        <v>0</v>
      </c>
      <c r="F912" s="117" t="str">
        <f t="shared" si="17"/>
        <v>-</v>
      </c>
    </row>
    <row r="913" spans="1:6" s="102" customFormat="1" ht="24" customHeight="1" x14ac:dyDescent="0.2">
      <c r="A913" s="33" t="s">
        <v>1793</v>
      </c>
      <c r="B913" s="105" t="s">
        <v>1794</v>
      </c>
      <c r="C913" s="115" t="s">
        <v>1793</v>
      </c>
      <c r="D913" s="160">
        <v>0</v>
      </c>
      <c r="E913" s="160">
        <v>0</v>
      </c>
      <c r="F913" s="117" t="str">
        <f t="shared" si="17"/>
        <v>-</v>
      </c>
    </row>
    <row r="914" spans="1:6" s="102" customFormat="1" ht="24" customHeight="1" x14ac:dyDescent="0.2">
      <c r="A914" s="33" t="s">
        <v>1795</v>
      </c>
      <c r="B914" s="105" t="s">
        <v>1796</v>
      </c>
      <c r="C914" s="115" t="s">
        <v>1795</v>
      </c>
      <c r="D914" s="160">
        <v>0</v>
      </c>
      <c r="E914" s="160">
        <v>0</v>
      </c>
      <c r="F914" s="117" t="str">
        <f t="shared" si="17"/>
        <v>-</v>
      </c>
    </row>
    <row r="915" spans="1:6" s="102" customFormat="1" ht="24" customHeight="1" x14ac:dyDescent="0.2">
      <c r="A915" s="33" t="s">
        <v>1797</v>
      </c>
      <c r="B915" s="105" t="s">
        <v>1798</v>
      </c>
      <c r="C915" s="115" t="s">
        <v>1797</v>
      </c>
      <c r="D915" s="160">
        <v>0</v>
      </c>
      <c r="E915" s="160">
        <v>0</v>
      </c>
      <c r="F915" s="117" t="str">
        <f t="shared" si="17"/>
        <v>-</v>
      </c>
    </row>
    <row r="916" spans="1:6" s="102" customFormat="1" ht="24" customHeight="1" x14ac:dyDescent="0.2">
      <c r="A916" s="33" t="s">
        <v>1799</v>
      </c>
      <c r="B916" s="118" t="s">
        <v>1800</v>
      </c>
      <c r="C916" s="115" t="s">
        <v>1799</v>
      </c>
      <c r="D916" s="160">
        <v>0</v>
      </c>
      <c r="E916" s="160">
        <v>0</v>
      </c>
      <c r="F916" s="117" t="str">
        <f t="shared" si="17"/>
        <v>-</v>
      </c>
    </row>
    <row r="917" spans="1:6" s="102" customFormat="1" ht="24" customHeight="1" x14ac:dyDescent="0.2">
      <c r="A917" s="33" t="s">
        <v>1801</v>
      </c>
      <c r="B917" s="118" t="s">
        <v>1802</v>
      </c>
      <c r="C917" s="115" t="s">
        <v>1801</v>
      </c>
      <c r="D917" s="160">
        <v>0</v>
      </c>
      <c r="E917" s="160">
        <v>0</v>
      </c>
      <c r="F917" s="117" t="str">
        <f t="shared" si="17"/>
        <v>-</v>
      </c>
    </row>
    <row r="918" spans="1:6" s="102" customFormat="1" ht="12.75" customHeight="1" x14ac:dyDescent="0.2">
      <c r="A918" s="33" t="s">
        <v>1803</v>
      </c>
      <c r="B918" s="105" t="s">
        <v>1804</v>
      </c>
      <c r="C918" s="115" t="s">
        <v>1803</v>
      </c>
      <c r="D918" s="160">
        <v>0</v>
      </c>
      <c r="E918" s="160">
        <v>0</v>
      </c>
      <c r="F918" s="117" t="str">
        <f t="shared" si="17"/>
        <v>-</v>
      </c>
    </row>
    <row r="919" spans="1:6" s="102" customFormat="1" ht="12.75" customHeight="1" x14ac:dyDescent="0.2">
      <c r="A919" s="33" t="s">
        <v>1805</v>
      </c>
      <c r="B919" s="105" t="s">
        <v>1806</v>
      </c>
      <c r="C919" s="115" t="s">
        <v>1805</v>
      </c>
      <c r="D919" s="160">
        <v>0</v>
      </c>
      <c r="E919" s="160">
        <v>0</v>
      </c>
      <c r="F919" s="117" t="str">
        <f t="shared" si="17"/>
        <v>-</v>
      </c>
    </row>
    <row r="920" spans="1:6" s="102" customFormat="1" ht="12.75" customHeight="1" x14ac:dyDescent="0.2">
      <c r="A920" s="33" t="s">
        <v>1807</v>
      </c>
      <c r="B920" s="105" t="s">
        <v>1808</v>
      </c>
      <c r="C920" s="115" t="s">
        <v>1807</v>
      </c>
      <c r="D920" s="160">
        <v>0</v>
      </c>
      <c r="E920" s="160">
        <v>0</v>
      </c>
      <c r="F920" s="117" t="str">
        <f t="shared" si="17"/>
        <v>-</v>
      </c>
    </row>
    <row r="921" spans="1:6" s="102" customFormat="1" ht="12.75" customHeight="1" x14ac:dyDescent="0.2">
      <c r="A921" s="33" t="s">
        <v>1809</v>
      </c>
      <c r="B921" s="105" t="s">
        <v>1810</v>
      </c>
      <c r="C921" s="115" t="s">
        <v>1809</v>
      </c>
      <c r="D921" s="160">
        <v>0</v>
      </c>
      <c r="E921" s="160">
        <v>0</v>
      </c>
      <c r="F921" s="117" t="str">
        <f t="shared" si="17"/>
        <v>-</v>
      </c>
    </row>
    <row r="922" spans="1:6" s="102" customFormat="1" ht="12.75" customHeight="1" x14ac:dyDescent="0.2">
      <c r="A922" s="33" t="s">
        <v>1811</v>
      </c>
      <c r="B922" s="105" t="s">
        <v>1812</v>
      </c>
      <c r="C922" s="115" t="s">
        <v>1811</v>
      </c>
      <c r="D922" s="160">
        <v>0</v>
      </c>
      <c r="E922" s="160">
        <v>0</v>
      </c>
      <c r="F922" s="117" t="str">
        <f t="shared" si="17"/>
        <v>-</v>
      </c>
    </row>
    <row r="923" spans="1:6" s="102" customFormat="1" ht="12.75" customHeight="1" x14ac:dyDescent="0.2">
      <c r="A923" s="33" t="s">
        <v>1813</v>
      </c>
      <c r="B923" s="105" t="s">
        <v>1814</v>
      </c>
      <c r="C923" s="115" t="s">
        <v>1813</v>
      </c>
      <c r="D923" s="160">
        <v>0</v>
      </c>
      <c r="E923" s="160">
        <v>0</v>
      </c>
      <c r="F923" s="117" t="str">
        <f t="shared" si="17"/>
        <v>-</v>
      </c>
    </row>
    <row r="924" spans="1:6" s="102" customFormat="1" ht="24" customHeight="1" x14ac:dyDescent="0.2">
      <c r="A924" s="33" t="s">
        <v>1815</v>
      </c>
      <c r="B924" s="105" t="s">
        <v>1816</v>
      </c>
      <c r="C924" s="115" t="s">
        <v>1815</v>
      </c>
      <c r="D924" s="160">
        <v>0</v>
      </c>
      <c r="E924" s="160">
        <v>0</v>
      </c>
      <c r="F924" s="117" t="str">
        <f t="shared" si="17"/>
        <v>-</v>
      </c>
    </row>
    <row r="925" spans="1:6" s="102" customFormat="1" ht="12.75" customHeight="1" x14ac:dyDescent="0.2">
      <c r="A925" s="33" t="s">
        <v>1817</v>
      </c>
      <c r="B925" s="105" t="s">
        <v>1818</v>
      </c>
      <c r="C925" s="115" t="s">
        <v>1817</v>
      </c>
      <c r="D925" s="160">
        <v>0</v>
      </c>
      <c r="E925" s="160">
        <v>0</v>
      </c>
      <c r="F925" s="117" t="str">
        <f t="shared" si="17"/>
        <v>-</v>
      </c>
    </row>
    <row r="926" spans="1:6" s="102" customFormat="1" ht="12.75" customHeight="1" x14ac:dyDescent="0.2">
      <c r="A926" s="33" t="s">
        <v>1819</v>
      </c>
      <c r="B926" s="105" t="s">
        <v>1820</v>
      </c>
      <c r="C926" s="115" t="s">
        <v>1819</v>
      </c>
      <c r="D926" s="160">
        <v>0</v>
      </c>
      <c r="E926" s="160">
        <v>0</v>
      </c>
      <c r="F926" s="117" t="str">
        <f t="shared" si="17"/>
        <v>-</v>
      </c>
    </row>
    <row r="927" spans="1:6" s="102" customFormat="1" ht="12.75" customHeight="1" x14ac:dyDescent="0.2">
      <c r="A927" s="33" t="s">
        <v>1821</v>
      </c>
      <c r="B927" s="105" t="s">
        <v>1822</v>
      </c>
      <c r="C927" s="115" t="s">
        <v>1821</v>
      </c>
      <c r="D927" s="160">
        <v>0</v>
      </c>
      <c r="E927" s="160">
        <v>0</v>
      </c>
      <c r="F927" s="117" t="str">
        <f t="shared" si="17"/>
        <v>-</v>
      </c>
    </row>
    <row r="928" spans="1:6" s="102" customFormat="1" ht="12.75" customHeight="1" x14ac:dyDescent="0.2">
      <c r="A928" s="33" t="s">
        <v>1823</v>
      </c>
      <c r="B928" s="105" t="s">
        <v>1824</v>
      </c>
      <c r="C928" s="115" t="s">
        <v>1823</v>
      </c>
      <c r="D928" s="160">
        <v>0</v>
      </c>
      <c r="E928" s="160">
        <v>0</v>
      </c>
      <c r="F928" s="117" t="str">
        <f t="shared" si="17"/>
        <v>-</v>
      </c>
    </row>
    <row r="929" spans="1:6" s="102" customFormat="1" ht="12.75" customHeight="1" x14ac:dyDescent="0.2">
      <c r="A929" s="104" t="s">
        <v>1825</v>
      </c>
      <c r="B929" s="78" t="s">
        <v>1826</v>
      </c>
      <c r="C929" s="83" t="s">
        <v>1825</v>
      </c>
      <c r="D929" s="101">
        <v>0</v>
      </c>
      <c r="E929" s="101">
        <v>0</v>
      </c>
      <c r="F929" s="106" t="str">
        <f t="shared" si="17"/>
        <v>-</v>
      </c>
    </row>
    <row r="930" spans="1:6" s="102" customFormat="1" ht="12.75" customHeight="1" x14ac:dyDescent="0.2">
      <c r="A930" s="104" t="s">
        <v>1827</v>
      </c>
      <c r="B930" s="78" t="s">
        <v>1828</v>
      </c>
      <c r="C930" s="83" t="s">
        <v>1827</v>
      </c>
      <c r="D930" s="101">
        <v>0</v>
      </c>
      <c r="E930" s="101">
        <v>0</v>
      </c>
      <c r="F930" s="106" t="str">
        <f t="shared" si="17"/>
        <v>-</v>
      </c>
    </row>
    <row r="931" spans="1:6" s="102" customFormat="1" ht="12.75" customHeight="1" x14ac:dyDescent="0.2">
      <c r="A931" s="104" t="s">
        <v>1829</v>
      </c>
      <c r="B931" s="78" t="s">
        <v>1830</v>
      </c>
      <c r="C931" s="83" t="s">
        <v>1829</v>
      </c>
      <c r="D931" s="101">
        <v>0</v>
      </c>
      <c r="E931" s="101">
        <v>0</v>
      </c>
      <c r="F931" s="106" t="str">
        <f t="shared" si="17"/>
        <v>-</v>
      </c>
    </row>
    <row r="932" spans="1:6" s="102" customFormat="1" ht="12.75" customHeight="1" x14ac:dyDescent="0.2">
      <c r="A932" s="104" t="s">
        <v>1831</v>
      </c>
      <c r="B932" s="78" t="s">
        <v>1832</v>
      </c>
      <c r="C932" s="83" t="s">
        <v>1831</v>
      </c>
      <c r="D932" s="101">
        <v>0</v>
      </c>
      <c r="E932" s="101">
        <v>0</v>
      </c>
      <c r="F932" s="106" t="str">
        <f t="shared" si="17"/>
        <v>-</v>
      </c>
    </row>
    <row r="933" spans="1:6" s="102" customFormat="1" ht="12.75" customHeight="1" x14ac:dyDescent="0.2">
      <c r="A933" s="104" t="s">
        <v>1833</v>
      </c>
      <c r="B933" s="78" t="s">
        <v>1834</v>
      </c>
      <c r="C933" s="83" t="s">
        <v>1833</v>
      </c>
      <c r="D933" s="101">
        <v>0</v>
      </c>
      <c r="E933" s="101">
        <v>0</v>
      </c>
      <c r="F933" s="106" t="str">
        <f t="shared" si="17"/>
        <v>-</v>
      </c>
    </row>
    <row r="934" spans="1:6" s="102" customFormat="1" ht="12.75" customHeight="1" x14ac:dyDescent="0.2">
      <c r="A934" s="104" t="s">
        <v>1835</v>
      </c>
      <c r="B934" s="78" t="s">
        <v>1836</v>
      </c>
      <c r="C934" s="83" t="s">
        <v>1835</v>
      </c>
      <c r="D934" s="101">
        <v>0</v>
      </c>
      <c r="E934" s="101">
        <v>0</v>
      </c>
      <c r="F934" s="106" t="str">
        <f t="shared" si="17"/>
        <v>-</v>
      </c>
    </row>
    <row r="935" spans="1:6" s="102" customFormat="1" ht="12.75" customHeight="1" x14ac:dyDescent="0.2">
      <c r="A935" s="104" t="s">
        <v>1837</v>
      </c>
      <c r="B935" s="78" t="s">
        <v>1838</v>
      </c>
      <c r="C935" s="83" t="s">
        <v>1837</v>
      </c>
      <c r="D935" s="101">
        <v>0</v>
      </c>
      <c r="E935" s="101">
        <v>0</v>
      </c>
      <c r="F935" s="106" t="str">
        <f t="shared" si="17"/>
        <v>-</v>
      </c>
    </row>
    <row r="936" spans="1:6" s="102" customFormat="1" ht="12.75" customHeight="1" x14ac:dyDescent="0.2">
      <c r="A936" s="104" t="s">
        <v>1839</v>
      </c>
      <c r="B936" s="78" t="s">
        <v>1840</v>
      </c>
      <c r="C936" s="83" t="s">
        <v>1839</v>
      </c>
      <c r="D936" s="101">
        <v>0</v>
      </c>
      <c r="E936" s="101">
        <v>0</v>
      </c>
      <c r="F936" s="106" t="str">
        <f t="shared" si="17"/>
        <v>-</v>
      </c>
    </row>
    <row r="937" spans="1:6" s="102" customFormat="1" ht="24" customHeight="1" x14ac:dyDescent="0.2">
      <c r="A937" s="33" t="s">
        <v>1841</v>
      </c>
      <c r="B937" s="118" t="s">
        <v>1842</v>
      </c>
      <c r="C937" s="115" t="s">
        <v>1841</v>
      </c>
      <c r="D937" s="160">
        <v>0</v>
      </c>
      <c r="E937" s="160">
        <v>0</v>
      </c>
      <c r="F937" s="117" t="str">
        <f t="shared" si="17"/>
        <v>-</v>
      </c>
    </row>
    <row r="938" spans="1:6" s="102" customFormat="1" ht="24" customHeight="1" x14ac:dyDescent="0.2">
      <c r="A938" s="33" t="s">
        <v>1843</v>
      </c>
      <c r="B938" s="118" t="s">
        <v>1844</v>
      </c>
      <c r="C938" s="115" t="s">
        <v>1843</v>
      </c>
      <c r="D938" s="160">
        <v>0</v>
      </c>
      <c r="E938" s="160">
        <v>0</v>
      </c>
      <c r="F938" s="117" t="str">
        <f t="shared" si="17"/>
        <v>-</v>
      </c>
    </row>
    <row r="939" spans="1:6" s="102" customFormat="1" ht="12" customHeight="1" x14ac:dyDescent="0.2">
      <c r="A939" s="33" t="s">
        <v>1845</v>
      </c>
      <c r="B939" s="105" t="s">
        <v>1846</v>
      </c>
      <c r="C939" s="115" t="s">
        <v>1845</v>
      </c>
      <c r="D939" s="160">
        <v>0</v>
      </c>
      <c r="E939" s="160">
        <v>0</v>
      </c>
      <c r="F939" s="117" t="str">
        <f t="shared" si="17"/>
        <v>-</v>
      </c>
    </row>
    <row r="940" spans="1:6" s="102" customFormat="1" ht="12" customHeight="1" x14ac:dyDescent="0.2">
      <c r="A940" s="33" t="s">
        <v>1847</v>
      </c>
      <c r="B940" s="105" t="s">
        <v>1848</v>
      </c>
      <c r="C940" s="115" t="s">
        <v>1847</v>
      </c>
      <c r="D940" s="160">
        <v>0</v>
      </c>
      <c r="E940" s="160">
        <v>0</v>
      </c>
      <c r="F940" s="117" t="str">
        <f t="shared" si="17"/>
        <v>-</v>
      </c>
    </row>
    <row r="941" spans="1:6" s="102" customFormat="1" ht="12.75" customHeight="1" x14ac:dyDescent="0.2">
      <c r="A941" s="33" t="s">
        <v>1849</v>
      </c>
      <c r="B941" s="105" t="s">
        <v>1850</v>
      </c>
      <c r="C941" s="115" t="s">
        <v>1849</v>
      </c>
      <c r="D941" s="160">
        <v>0</v>
      </c>
      <c r="E941" s="160">
        <v>0</v>
      </c>
      <c r="F941" s="117" t="str">
        <f t="shared" si="17"/>
        <v>-</v>
      </c>
    </row>
    <row r="942" spans="1:6" s="102" customFormat="1" ht="24" customHeight="1" x14ac:dyDescent="0.2">
      <c r="A942" s="33" t="s">
        <v>1851</v>
      </c>
      <c r="B942" s="118" t="s">
        <v>1852</v>
      </c>
      <c r="C942" s="115" t="s">
        <v>1851</v>
      </c>
      <c r="D942" s="160">
        <v>0</v>
      </c>
      <c r="E942" s="160">
        <v>0</v>
      </c>
      <c r="F942" s="117" t="str">
        <f t="shared" si="17"/>
        <v>-</v>
      </c>
    </row>
    <row r="943" spans="1:6" s="102" customFormat="1" ht="12.75" customHeight="1" x14ac:dyDescent="0.2">
      <c r="A943" s="104" t="s">
        <v>1853</v>
      </c>
      <c r="B943" s="105" t="s">
        <v>1854</v>
      </c>
      <c r="C943" s="83" t="s">
        <v>1853</v>
      </c>
      <c r="D943" s="101">
        <v>0</v>
      </c>
      <c r="E943" s="101">
        <v>0</v>
      </c>
      <c r="F943" s="106" t="str">
        <f t="shared" si="17"/>
        <v>-</v>
      </c>
    </row>
    <row r="944" spans="1:6" s="102" customFormat="1" ht="12.75" customHeight="1" x14ac:dyDescent="0.2">
      <c r="A944" s="104" t="s">
        <v>1855</v>
      </c>
      <c r="B944" s="78" t="s">
        <v>1856</v>
      </c>
      <c r="C944" s="83" t="s">
        <v>1855</v>
      </c>
      <c r="D944" s="101">
        <v>0</v>
      </c>
      <c r="E944" s="101">
        <v>0</v>
      </c>
      <c r="F944" s="106" t="str">
        <f t="shared" si="17"/>
        <v>-</v>
      </c>
    </row>
    <row r="945" spans="1:6" s="102" customFormat="1" ht="24" customHeight="1" x14ac:dyDescent="0.2">
      <c r="A945" s="104" t="s">
        <v>1857</v>
      </c>
      <c r="B945" s="78" t="s">
        <v>1858</v>
      </c>
      <c r="C945" s="83" t="s">
        <v>1857</v>
      </c>
      <c r="D945" s="101">
        <v>0</v>
      </c>
      <c r="E945" s="101">
        <v>0</v>
      </c>
      <c r="F945" s="106" t="str">
        <f t="shared" si="17"/>
        <v>-</v>
      </c>
    </row>
    <row r="946" spans="1:6" s="102" customFormat="1" ht="12.75" customHeight="1" x14ac:dyDescent="0.2">
      <c r="A946" s="104" t="s">
        <v>1859</v>
      </c>
      <c r="B946" s="78" t="s">
        <v>1860</v>
      </c>
      <c r="C946" s="83" t="s">
        <v>1859</v>
      </c>
      <c r="D946" s="101">
        <v>0</v>
      </c>
      <c r="E946" s="101">
        <v>0</v>
      </c>
      <c r="F946" s="106" t="str">
        <f t="shared" si="17"/>
        <v>-</v>
      </c>
    </row>
    <row r="947" spans="1:6" s="102" customFormat="1" ht="12.75" customHeight="1" x14ac:dyDescent="0.2">
      <c r="A947" s="104" t="s">
        <v>1861</v>
      </c>
      <c r="B947" s="78" t="s">
        <v>1862</v>
      </c>
      <c r="C947" s="83" t="s">
        <v>1861</v>
      </c>
      <c r="D947" s="101">
        <v>0</v>
      </c>
      <c r="E947" s="101">
        <v>0</v>
      </c>
      <c r="F947" s="106" t="str">
        <f t="shared" si="17"/>
        <v>-</v>
      </c>
    </row>
    <row r="948" spans="1:6" s="102" customFormat="1" ht="24" customHeight="1" x14ac:dyDescent="0.2">
      <c r="A948" s="104" t="s">
        <v>1863</v>
      </c>
      <c r="B948" s="78" t="s">
        <v>1864</v>
      </c>
      <c r="C948" s="83" t="s">
        <v>1863</v>
      </c>
      <c r="D948" s="101">
        <v>0</v>
      </c>
      <c r="E948" s="101">
        <v>0</v>
      </c>
      <c r="F948" s="106" t="str">
        <f t="shared" si="17"/>
        <v>-</v>
      </c>
    </row>
    <row r="949" spans="1:6" s="102" customFormat="1" ht="24" customHeight="1" x14ac:dyDescent="0.2">
      <c r="A949" s="104" t="s">
        <v>1865</v>
      </c>
      <c r="B949" s="78" t="s">
        <v>1866</v>
      </c>
      <c r="C949" s="83" t="s">
        <v>1865</v>
      </c>
      <c r="D949" s="101">
        <v>0</v>
      </c>
      <c r="E949" s="101">
        <v>0</v>
      </c>
      <c r="F949" s="106" t="str">
        <f t="shared" si="17"/>
        <v>-</v>
      </c>
    </row>
    <row r="950" spans="1:6" s="102" customFormat="1" ht="24" customHeight="1" x14ac:dyDescent="0.2">
      <c r="A950" s="104" t="s">
        <v>1867</v>
      </c>
      <c r="B950" s="82" t="s">
        <v>1868</v>
      </c>
      <c r="C950" s="83" t="s">
        <v>1867</v>
      </c>
      <c r="D950" s="101">
        <v>0</v>
      </c>
      <c r="E950" s="101">
        <v>0</v>
      </c>
      <c r="F950" s="106" t="str">
        <f t="shared" si="17"/>
        <v>-</v>
      </c>
    </row>
    <row r="951" spans="1:6" s="102" customFormat="1" ht="24" customHeight="1" x14ac:dyDescent="0.2">
      <c r="A951" s="104" t="s">
        <v>1869</v>
      </c>
      <c r="B951" s="78" t="s">
        <v>1870</v>
      </c>
      <c r="C951" s="83" t="s">
        <v>1869</v>
      </c>
      <c r="D951" s="101">
        <v>0</v>
      </c>
      <c r="E951" s="101">
        <v>0</v>
      </c>
      <c r="F951" s="106" t="str">
        <f t="shared" si="17"/>
        <v>-</v>
      </c>
    </row>
    <row r="952" spans="1:6" s="102" customFormat="1" ht="24" customHeight="1" x14ac:dyDescent="0.2">
      <c r="A952" s="104" t="s">
        <v>1871</v>
      </c>
      <c r="B952" s="78" t="s">
        <v>1872</v>
      </c>
      <c r="C952" s="83" t="s">
        <v>1871</v>
      </c>
      <c r="D952" s="101">
        <v>0</v>
      </c>
      <c r="E952" s="101">
        <v>0</v>
      </c>
      <c r="F952" s="106" t="str">
        <f t="shared" si="17"/>
        <v>-</v>
      </c>
    </row>
    <row r="953" spans="1:6" s="102" customFormat="1" ht="12.75" customHeight="1" x14ac:dyDescent="0.2">
      <c r="A953" s="104" t="s">
        <v>1873</v>
      </c>
      <c r="B953" s="78" t="s">
        <v>1874</v>
      </c>
      <c r="C953" s="83" t="s">
        <v>1873</v>
      </c>
      <c r="D953" s="101">
        <v>0</v>
      </c>
      <c r="E953" s="101">
        <v>0</v>
      </c>
      <c r="F953" s="106" t="str">
        <f t="shared" si="17"/>
        <v>-</v>
      </c>
    </row>
    <row r="954" spans="1:6" s="102" customFormat="1" ht="12.75" customHeight="1" x14ac:dyDescent="0.2">
      <c r="A954" s="104" t="s">
        <v>1875</v>
      </c>
      <c r="B954" s="78" t="s">
        <v>1876</v>
      </c>
      <c r="C954" s="83" t="s">
        <v>1875</v>
      </c>
      <c r="D954" s="101">
        <v>0</v>
      </c>
      <c r="E954" s="101">
        <v>0</v>
      </c>
      <c r="F954" s="106" t="str">
        <f t="shared" si="17"/>
        <v>-</v>
      </c>
    </row>
    <row r="955" spans="1:6" s="102" customFormat="1" ht="12.75" customHeight="1" x14ac:dyDescent="0.2">
      <c r="A955" s="104" t="s">
        <v>1877</v>
      </c>
      <c r="B955" s="78" t="s">
        <v>1878</v>
      </c>
      <c r="C955" s="83" t="s">
        <v>1877</v>
      </c>
      <c r="D955" s="101">
        <v>0</v>
      </c>
      <c r="E955" s="101">
        <v>0</v>
      </c>
      <c r="F955" s="106" t="str">
        <f t="shared" si="17"/>
        <v>-</v>
      </c>
    </row>
    <row r="956" spans="1:6" s="102" customFormat="1" ht="12.75" customHeight="1" x14ac:dyDescent="0.2">
      <c r="A956" s="104" t="s">
        <v>1879</v>
      </c>
      <c r="B956" s="78" t="s">
        <v>1880</v>
      </c>
      <c r="C956" s="83" t="s">
        <v>1879</v>
      </c>
      <c r="D956" s="101">
        <v>0</v>
      </c>
      <c r="E956" s="101">
        <v>0</v>
      </c>
      <c r="F956" s="106" t="str">
        <f t="shared" si="17"/>
        <v>-</v>
      </c>
    </row>
    <row r="957" spans="1:6" s="102" customFormat="1" ht="12.75" customHeight="1" x14ac:dyDescent="0.2">
      <c r="A957" s="104" t="s">
        <v>1881</v>
      </c>
      <c r="B957" s="78" t="s">
        <v>1882</v>
      </c>
      <c r="C957" s="83" t="s">
        <v>1881</v>
      </c>
      <c r="D957" s="101">
        <v>0</v>
      </c>
      <c r="E957" s="101">
        <v>0</v>
      </c>
      <c r="F957" s="106" t="str">
        <f t="shared" si="17"/>
        <v>-</v>
      </c>
    </row>
    <row r="958" spans="1:6" s="102" customFormat="1" ht="12.75" customHeight="1" x14ac:dyDescent="0.2">
      <c r="A958" s="104" t="s">
        <v>1883</v>
      </c>
      <c r="B958" s="78" t="s">
        <v>1884</v>
      </c>
      <c r="C958" s="83" t="s">
        <v>1883</v>
      </c>
      <c r="D958" s="101">
        <v>0</v>
      </c>
      <c r="E958" s="101">
        <v>0</v>
      </c>
      <c r="F958" s="106" t="str">
        <f t="shared" si="17"/>
        <v>-</v>
      </c>
    </row>
    <row r="959" spans="1:6" s="102" customFormat="1" ht="12.75" customHeight="1" x14ac:dyDescent="0.2">
      <c r="A959" s="104" t="s">
        <v>1885</v>
      </c>
      <c r="B959" s="78" t="s">
        <v>1886</v>
      </c>
      <c r="C959" s="83" t="s">
        <v>1885</v>
      </c>
      <c r="D959" s="101">
        <v>0</v>
      </c>
      <c r="E959" s="101">
        <v>0</v>
      </c>
      <c r="F959" s="106" t="str">
        <f t="shared" si="17"/>
        <v>-</v>
      </c>
    </row>
    <row r="960" spans="1:6" s="102" customFormat="1" ht="12.75" customHeight="1" x14ac:dyDescent="0.2">
      <c r="A960" s="104" t="s">
        <v>1887</v>
      </c>
      <c r="B960" s="78" t="s">
        <v>1888</v>
      </c>
      <c r="C960" s="83" t="s">
        <v>1887</v>
      </c>
      <c r="D960" s="101">
        <v>0</v>
      </c>
      <c r="E960" s="101">
        <v>0</v>
      </c>
      <c r="F960" s="106" t="str">
        <f t="shared" si="17"/>
        <v>-</v>
      </c>
    </row>
    <row r="961" spans="1:6" s="102" customFormat="1" ht="12.75" customHeight="1" x14ac:dyDescent="0.2">
      <c r="A961" s="104" t="s">
        <v>1889</v>
      </c>
      <c r="B961" s="78" t="s">
        <v>1890</v>
      </c>
      <c r="C961" s="83" t="s">
        <v>1889</v>
      </c>
      <c r="D961" s="101">
        <v>0</v>
      </c>
      <c r="E961" s="101">
        <v>0</v>
      </c>
      <c r="F961" s="106" t="str">
        <f t="shared" si="17"/>
        <v>-</v>
      </c>
    </row>
    <row r="962" spans="1:6" s="102" customFormat="1" ht="12.75" customHeight="1" x14ac:dyDescent="0.2">
      <c r="A962" s="104" t="s">
        <v>1891</v>
      </c>
      <c r="B962" s="78" t="s">
        <v>1892</v>
      </c>
      <c r="C962" s="83" t="s">
        <v>1891</v>
      </c>
      <c r="D962" s="101">
        <v>0</v>
      </c>
      <c r="E962" s="101">
        <v>0</v>
      </c>
      <c r="F962" s="106" t="str">
        <f t="shared" si="17"/>
        <v>-</v>
      </c>
    </row>
    <row r="963" spans="1:6" s="102" customFormat="1" ht="12.75" customHeight="1" x14ac:dyDescent="0.2">
      <c r="A963" s="104" t="s">
        <v>1893</v>
      </c>
      <c r="B963" s="78" t="s">
        <v>1894</v>
      </c>
      <c r="C963" s="83" t="s">
        <v>1893</v>
      </c>
      <c r="D963" s="101">
        <v>0</v>
      </c>
      <c r="E963" s="101">
        <v>0</v>
      </c>
      <c r="F963" s="106" t="str">
        <f t="shared" si="17"/>
        <v>-</v>
      </c>
    </row>
    <row r="964" spans="1:6" s="102" customFormat="1" ht="12.75" customHeight="1" x14ac:dyDescent="0.2">
      <c r="A964" s="104" t="s">
        <v>1895</v>
      </c>
      <c r="B964" s="78" t="s">
        <v>1896</v>
      </c>
      <c r="C964" s="83" t="s">
        <v>1895</v>
      </c>
      <c r="D964" s="101">
        <v>0</v>
      </c>
      <c r="E964" s="101">
        <v>0</v>
      </c>
      <c r="F964" s="106" t="str">
        <f t="shared" si="17"/>
        <v>-</v>
      </c>
    </row>
    <row r="965" spans="1:6" s="102" customFormat="1" ht="24" customHeight="1" x14ac:dyDescent="0.2">
      <c r="A965" s="104" t="s">
        <v>1897</v>
      </c>
      <c r="B965" s="105" t="s">
        <v>1898</v>
      </c>
      <c r="C965" s="83" t="s">
        <v>1897</v>
      </c>
      <c r="D965" s="101">
        <v>0</v>
      </c>
      <c r="E965" s="101">
        <v>0</v>
      </c>
      <c r="F965" s="106" t="str">
        <f t="shared" si="17"/>
        <v>-</v>
      </c>
    </row>
    <row r="966" spans="1:6" s="102" customFormat="1" ht="24" customHeight="1" x14ac:dyDescent="0.2">
      <c r="A966" s="33" t="s">
        <v>1899</v>
      </c>
      <c r="B966" s="105" t="s">
        <v>1900</v>
      </c>
      <c r="C966" s="115" t="s">
        <v>1899</v>
      </c>
      <c r="D966" s="160">
        <v>0</v>
      </c>
      <c r="E966" s="160">
        <v>0</v>
      </c>
      <c r="F966" s="117" t="str">
        <f t="shared" si="17"/>
        <v>-</v>
      </c>
    </row>
    <row r="967" spans="1:6" s="102" customFormat="1" ht="12" customHeight="1" x14ac:dyDescent="0.2">
      <c r="A967" s="33" t="s">
        <v>1901</v>
      </c>
      <c r="B967" s="105" t="s">
        <v>1902</v>
      </c>
      <c r="C967" s="115" t="s">
        <v>1901</v>
      </c>
      <c r="D967" s="160">
        <v>0</v>
      </c>
      <c r="E967" s="160">
        <v>0</v>
      </c>
      <c r="F967" s="117" t="str">
        <f t="shared" si="17"/>
        <v>-</v>
      </c>
    </row>
    <row r="968" spans="1:6" s="102" customFormat="1" ht="12" customHeight="1" x14ac:dyDescent="0.2">
      <c r="A968" s="33" t="s">
        <v>1903</v>
      </c>
      <c r="B968" s="105" t="s">
        <v>1904</v>
      </c>
      <c r="C968" s="115" t="s">
        <v>1903</v>
      </c>
      <c r="D968" s="160">
        <v>0</v>
      </c>
      <c r="E968" s="160">
        <v>0</v>
      </c>
      <c r="F968" s="117" t="str">
        <f t="shared" si="17"/>
        <v>-</v>
      </c>
    </row>
    <row r="969" spans="1:6" s="102" customFormat="1" ht="24" customHeight="1" x14ac:dyDescent="0.2">
      <c r="A969" s="33" t="s">
        <v>1905</v>
      </c>
      <c r="B969" s="105" t="s">
        <v>1906</v>
      </c>
      <c r="C969" s="115" t="s">
        <v>1905</v>
      </c>
      <c r="D969" s="160">
        <v>0</v>
      </c>
      <c r="E969" s="160">
        <v>0</v>
      </c>
      <c r="F969" s="117" t="str">
        <f t="shared" si="17"/>
        <v>-</v>
      </c>
    </row>
    <row r="970" spans="1:6" s="102" customFormat="1" ht="24" customHeight="1" x14ac:dyDescent="0.2">
      <c r="A970" s="104" t="s">
        <v>1907</v>
      </c>
      <c r="B970" s="105" t="s">
        <v>1908</v>
      </c>
      <c r="C970" s="83" t="s">
        <v>1907</v>
      </c>
      <c r="D970" s="101">
        <v>0</v>
      </c>
      <c r="E970" s="101">
        <v>0</v>
      </c>
      <c r="F970" s="106" t="str">
        <f t="shared" si="17"/>
        <v>-</v>
      </c>
    </row>
    <row r="971" spans="1:6" s="102" customFormat="1" ht="12.75" customHeight="1" x14ac:dyDescent="0.2">
      <c r="A971" s="104" t="s">
        <v>1909</v>
      </c>
      <c r="B971" s="105" t="s">
        <v>1910</v>
      </c>
      <c r="C971" s="83" t="s">
        <v>1909</v>
      </c>
      <c r="D971" s="101">
        <v>0</v>
      </c>
      <c r="E971" s="101">
        <v>0</v>
      </c>
      <c r="F971" s="106" t="str">
        <f t="shared" si="17"/>
        <v>-</v>
      </c>
    </row>
    <row r="972" spans="1:6" s="102" customFormat="1" ht="24" customHeight="1" x14ac:dyDescent="0.2">
      <c r="A972" s="104" t="s">
        <v>1911</v>
      </c>
      <c r="B972" s="105" t="s">
        <v>1912</v>
      </c>
      <c r="C972" s="83" t="s">
        <v>1911</v>
      </c>
      <c r="D972" s="101">
        <v>0</v>
      </c>
      <c r="E972" s="101">
        <v>0</v>
      </c>
      <c r="F972" s="106" t="str">
        <f t="shared" si="17"/>
        <v>-</v>
      </c>
    </row>
    <row r="973" spans="1:6" s="102" customFormat="1" ht="24" customHeight="1" x14ac:dyDescent="0.2">
      <c r="A973" s="104" t="s">
        <v>1913</v>
      </c>
      <c r="B973" s="118" t="s">
        <v>1914</v>
      </c>
      <c r="C973" s="83" t="s">
        <v>1913</v>
      </c>
      <c r="D973" s="101">
        <v>0</v>
      </c>
      <c r="E973" s="101">
        <v>0</v>
      </c>
      <c r="F973" s="106" t="str">
        <f t="shared" ref="F973:F1009" si="18">IF(D973&lt;&gt;0,IF(E973/D973&gt;=100,"&gt;&gt;100",E973/D973*100),"-")</f>
        <v>-</v>
      </c>
    </row>
    <row r="974" spans="1:6" s="102" customFormat="1" ht="24" customHeight="1" x14ac:dyDescent="0.2">
      <c r="A974" s="33" t="s">
        <v>1915</v>
      </c>
      <c r="B974" s="118" t="s">
        <v>1916</v>
      </c>
      <c r="C974" s="115" t="s">
        <v>1915</v>
      </c>
      <c r="D974" s="160">
        <v>0</v>
      </c>
      <c r="E974" s="160">
        <v>0</v>
      </c>
      <c r="F974" s="117" t="str">
        <f t="shared" si="18"/>
        <v>-</v>
      </c>
    </row>
    <row r="975" spans="1:6" s="102" customFormat="1" ht="24" customHeight="1" x14ac:dyDescent="0.2">
      <c r="A975" s="33" t="s">
        <v>1917</v>
      </c>
      <c r="B975" s="105" t="s">
        <v>1918</v>
      </c>
      <c r="C975" s="115" t="s">
        <v>1917</v>
      </c>
      <c r="D975" s="160">
        <v>0</v>
      </c>
      <c r="E975" s="160">
        <v>0</v>
      </c>
      <c r="F975" s="117" t="str">
        <f t="shared" si="18"/>
        <v>-</v>
      </c>
    </row>
    <row r="976" spans="1:6" s="102" customFormat="1" ht="24" customHeight="1" x14ac:dyDescent="0.2">
      <c r="A976" s="33" t="s">
        <v>1919</v>
      </c>
      <c r="B976" s="118" t="s">
        <v>1920</v>
      </c>
      <c r="C976" s="115" t="s">
        <v>1919</v>
      </c>
      <c r="D976" s="160">
        <v>0</v>
      </c>
      <c r="E976" s="160">
        <v>0</v>
      </c>
      <c r="F976" s="117" t="str">
        <f t="shared" si="18"/>
        <v>-</v>
      </c>
    </row>
    <row r="977" spans="1:6" s="102" customFormat="1" ht="24" customHeight="1" x14ac:dyDescent="0.2">
      <c r="A977" s="33" t="s">
        <v>1921</v>
      </c>
      <c r="B977" s="105" t="s">
        <v>1922</v>
      </c>
      <c r="C977" s="115" t="s">
        <v>1921</v>
      </c>
      <c r="D977" s="160">
        <v>0</v>
      </c>
      <c r="E977" s="160">
        <v>0</v>
      </c>
      <c r="F977" s="117" t="str">
        <f t="shared" si="18"/>
        <v>-</v>
      </c>
    </row>
    <row r="978" spans="1:6" s="102" customFormat="1" ht="24" customHeight="1" x14ac:dyDescent="0.2">
      <c r="A978" s="33" t="s">
        <v>1923</v>
      </c>
      <c r="B978" s="105" t="s">
        <v>1924</v>
      </c>
      <c r="C978" s="115" t="s">
        <v>1923</v>
      </c>
      <c r="D978" s="160">
        <v>0</v>
      </c>
      <c r="E978" s="160">
        <v>0</v>
      </c>
      <c r="F978" s="117" t="str">
        <f t="shared" si="18"/>
        <v>-</v>
      </c>
    </row>
    <row r="979" spans="1:6" s="102" customFormat="1" ht="24" customHeight="1" x14ac:dyDescent="0.2">
      <c r="A979" s="33" t="s">
        <v>1925</v>
      </c>
      <c r="B979" s="118" t="s">
        <v>1926</v>
      </c>
      <c r="C979" s="115" t="s">
        <v>1925</v>
      </c>
      <c r="D979" s="160">
        <v>0</v>
      </c>
      <c r="E979" s="160">
        <v>0</v>
      </c>
      <c r="F979" s="117" t="str">
        <f t="shared" si="18"/>
        <v>-</v>
      </c>
    </row>
    <row r="980" spans="1:6" s="102" customFormat="1" ht="24" customHeight="1" x14ac:dyDescent="0.2">
      <c r="A980" s="33" t="s">
        <v>1927</v>
      </c>
      <c r="B980" s="105" t="s">
        <v>1928</v>
      </c>
      <c r="C980" s="115" t="s">
        <v>1927</v>
      </c>
      <c r="D980" s="160">
        <v>0</v>
      </c>
      <c r="E980" s="160">
        <v>0</v>
      </c>
      <c r="F980" s="117" t="str">
        <f t="shared" si="18"/>
        <v>-</v>
      </c>
    </row>
    <row r="981" spans="1:6" s="102" customFormat="1" ht="24" customHeight="1" x14ac:dyDescent="0.2">
      <c r="A981" s="33" t="s">
        <v>1929</v>
      </c>
      <c r="B981" s="105" t="s">
        <v>1930</v>
      </c>
      <c r="C981" s="115" t="s">
        <v>1929</v>
      </c>
      <c r="D981" s="160">
        <v>0</v>
      </c>
      <c r="E981" s="160">
        <v>0</v>
      </c>
      <c r="F981" s="117" t="str">
        <f t="shared" si="18"/>
        <v>-</v>
      </c>
    </row>
    <row r="982" spans="1:6" s="102" customFormat="1" ht="24" customHeight="1" x14ac:dyDescent="0.2">
      <c r="A982" s="33" t="s">
        <v>1931</v>
      </c>
      <c r="B982" s="105" t="s">
        <v>1932</v>
      </c>
      <c r="C982" s="115" t="s">
        <v>1931</v>
      </c>
      <c r="D982" s="160">
        <v>0</v>
      </c>
      <c r="E982" s="160">
        <v>0</v>
      </c>
      <c r="F982" s="117" t="str">
        <f t="shared" si="18"/>
        <v>-</v>
      </c>
    </row>
    <row r="983" spans="1:6" s="102" customFormat="1" ht="24" customHeight="1" x14ac:dyDescent="0.2">
      <c r="A983" s="33" t="s">
        <v>1933</v>
      </c>
      <c r="B983" s="105" t="s">
        <v>1934</v>
      </c>
      <c r="C983" s="115" t="s">
        <v>1933</v>
      </c>
      <c r="D983" s="160">
        <v>0</v>
      </c>
      <c r="E983" s="160">
        <v>0</v>
      </c>
      <c r="F983" s="117" t="str">
        <f t="shared" si="18"/>
        <v>-</v>
      </c>
    </row>
    <row r="984" spans="1:6" s="102" customFormat="1" ht="24" customHeight="1" x14ac:dyDescent="0.2">
      <c r="A984" s="33" t="s">
        <v>1935</v>
      </c>
      <c r="B984" s="105" t="s">
        <v>1936</v>
      </c>
      <c r="C984" s="115" t="s">
        <v>1935</v>
      </c>
      <c r="D984" s="160">
        <v>0</v>
      </c>
      <c r="E984" s="160">
        <v>0</v>
      </c>
      <c r="F984" s="117" t="str">
        <f t="shared" si="18"/>
        <v>-</v>
      </c>
    </row>
    <row r="985" spans="1:6" s="102" customFormat="1" ht="24" customHeight="1" x14ac:dyDescent="0.2">
      <c r="A985" s="33" t="s">
        <v>1937</v>
      </c>
      <c r="B985" s="105" t="s">
        <v>1938</v>
      </c>
      <c r="C985" s="115" t="s">
        <v>1937</v>
      </c>
      <c r="D985" s="160">
        <v>0</v>
      </c>
      <c r="E985" s="160">
        <v>0</v>
      </c>
      <c r="F985" s="117" t="str">
        <f t="shared" si="18"/>
        <v>-</v>
      </c>
    </row>
    <row r="986" spans="1:6" s="102" customFormat="1" ht="24" customHeight="1" x14ac:dyDescent="0.2">
      <c r="A986" s="33" t="s">
        <v>1939</v>
      </c>
      <c r="B986" s="105" t="s">
        <v>1940</v>
      </c>
      <c r="C986" s="115" t="s">
        <v>1939</v>
      </c>
      <c r="D986" s="160">
        <v>0</v>
      </c>
      <c r="E986" s="160">
        <v>0</v>
      </c>
      <c r="F986" s="117" t="str">
        <f t="shared" si="18"/>
        <v>-</v>
      </c>
    </row>
    <row r="987" spans="1:6" s="102" customFormat="1" ht="24" customHeight="1" x14ac:dyDescent="0.2">
      <c r="A987" s="33" t="s">
        <v>1941</v>
      </c>
      <c r="B987" s="105" t="s">
        <v>1942</v>
      </c>
      <c r="C987" s="115" t="s">
        <v>1941</v>
      </c>
      <c r="D987" s="160">
        <v>0</v>
      </c>
      <c r="E987" s="160">
        <v>0</v>
      </c>
      <c r="F987" s="117" t="str">
        <f t="shared" si="18"/>
        <v>-</v>
      </c>
    </row>
    <row r="988" spans="1:6" s="102" customFormat="1" ht="12" customHeight="1" x14ac:dyDescent="0.2">
      <c r="A988" s="33" t="s">
        <v>1943</v>
      </c>
      <c r="B988" s="105" t="s">
        <v>1944</v>
      </c>
      <c r="C988" s="115" t="s">
        <v>1943</v>
      </c>
      <c r="D988" s="160">
        <v>0</v>
      </c>
      <c r="E988" s="160">
        <v>0</v>
      </c>
      <c r="F988" s="117" t="str">
        <f t="shared" si="18"/>
        <v>-</v>
      </c>
    </row>
    <row r="989" spans="1:6" s="102" customFormat="1" ht="24" customHeight="1" x14ac:dyDescent="0.2">
      <c r="A989" s="33" t="s">
        <v>1945</v>
      </c>
      <c r="B989" s="118" t="s">
        <v>1946</v>
      </c>
      <c r="C989" s="115" t="s">
        <v>1945</v>
      </c>
      <c r="D989" s="160">
        <v>0</v>
      </c>
      <c r="E989" s="160">
        <v>0</v>
      </c>
      <c r="F989" s="117" t="str">
        <f t="shared" si="18"/>
        <v>-</v>
      </c>
    </row>
    <row r="990" spans="1:6" s="102" customFormat="1" ht="24" customHeight="1" x14ac:dyDescent="0.2">
      <c r="A990" s="33" t="s">
        <v>1947</v>
      </c>
      <c r="B990" s="118" t="s">
        <v>1948</v>
      </c>
      <c r="C990" s="115" t="s">
        <v>1947</v>
      </c>
      <c r="D990" s="160">
        <v>0</v>
      </c>
      <c r="E990" s="160">
        <v>0</v>
      </c>
      <c r="F990" s="117" t="str">
        <f t="shared" si="18"/>
        <v>-</v>
      </c>
    </row>
    <row r="991" spans="1:6" s="102" customFormat="1" ht="24" customHeight="1" x14ac:dyDescent="0.2">
      <c r="A991" s="33" t="s">
        <v>1949</v>
      </c>
      <c r="B991" s="118" t="s">
        <v>1950</v>
      </c>
      <c r="C991" s="115" t="s">
        <v>1949</v>
      </c>
      <c r="D991" s="160">
        <v>0</v>
      </c>
      <c r="E991" s="160">
        <v>0</v>
      </c>
      <c r="F991" s="117" t="str">
        <f t="shared" si="18"/>
        <v>-</v>
      </c>
    </row>
    <row r="992" spans="1:6" s="102" customFormat="1" ht="24" customHeight="1" x14ac:dyDescent="0.2">
      <c r="A992" s="33" t="s">
        <v>1951</v>
      </c>
      <c r="B992" s="105" t="s">
        <v>1952</v>
      </c>
      <c r="C992" s="115" t="s">
        <v>1951</v>
      </c>
      <c r="D992" s="160">
        <v>0</v>
      </c>
      <c r="E992" s="160">
        <v>0</v>
      </c>
      <c r="F992" s="117" t="str">
        <f t="shared" si="18"/>
        <v>-</v>
      </c>
    </row>
    <row r="993" spans="1:6" s="102" customFormat="1" ht="12.75" customHeight="1" x14ac:dyDescent="0.2">
      <c r="A993" s="33" t="s">
        <v>1953</v>
      </c>
      <c r="B993" s="105" t="s">
        <v>1954</v>
      </c>
      <c r="C993" s="115" t="s">
        <v>1953</v>
      </c>
      <c r="D993" s="160">
        <v>0</v>
      </c>
      <c r="E993" s="160">
        <v>0</v>
      </c>
      <c r="F993" s="117" t="str">
        <f t="shared" si="18"/>
        <v>-</v>
      </c>
    </row>
    <row r="994" spans="1:6" s="102" customFormat="1" ht="24" customHeight="1" x14ac:dyDescent="0.2">
      <c r="A994" s="33" t="s">
        <v>1955</v>
      </c>
      <c r="B994" s="105" t="s">
        <v>1956</v>
      </c>
      <c r="C994" s="115" t="s">
        <v>1955</v>
      </c>
      <c r="D994" s="160">
        <v>0</v>
      </c>
      <c r="E994" s="160">
        <v>0</v>
      </c>
      <c r="F994" s="117" t="str">
        <f t="shared" si="18"/>
        <v>-</v>
      </c>
    </row>
    <row r="995" spans="1:6" s="102" customFormat="1" ht="12.75" customHeight="1" x14ac:dyDescent="0.2">
      <c r="A995" s="33" t="s">
        <v>1957</v>
      </c>
      <c r="B995" s="105" t="s">
        <v>1958</v>
      </c>
      <c r="C995" s="115" t="s">
        <v>1957</v>
      </c>
      <c r="D995" s="160">
        <v>0</v>
      </c>
      <c r="E995" s="160">
        <v>0</v>
      </c>
      <c r="F995" s="117" t="str">
        <f t="shared" si="18"/>
        <v>-</v>
      </c>
    </row>
    <row r="996" spans="1:6" s="102" customFormat="1" ht="12.75" customHeight="1" x14ac:dyDescent="0.2">
      <c r="A996" s="33" t="s">
        <v>1959</v>
      </c>
      <c r="B996" s="105" t="s">
        <v>1960</v>
      </c>
      <c r="C996" s="115" t="s">
        <v>1959</v>
      </c>
      <c r="D996" s="160">
        <v>0</v>
      </c>
      <c r="E996" s="160">
        <v>0</v>
      </c>
      <c r="F996" s="117" t="str">
        <f t="shared" si="18"/>
        <v>-</v>
      </c>
    </row>
    <row r="997" spans="1:6" s="102" customFormat="1" ht="12.75" customHeight="1" x14ac:dyDescent="0.2">
      <c r="A997" s="33" t="s">
        <v>1961</v>
      </c>
      <c r="B997" s="105" t="s">
        <v>1962</v>
      </c>
      <c r="C997" s="115" t="s">
        <v>1961</v>
      </c>
      <c r="D997" s="160">
        <v>0</v>
      </c>
      <c r="E997" s="160">
        <v>0</v>
      </c>
      <c r="F997" s="117" t="str">
        <f t="shared" si="18"/>
        <v>-</v>
      </c>
    </row>
    <row r="998" spans="1:6" s="102" customFormat="1" ht="12.75" customHeight="1" x14ac:dyDescent="0.2">
      <c r="A998" s="33" t="s">
        <v>1963</v>
      </c>
      <c r="B998" s="105" t="s">
        <v>1964</v>
      </c>
      <c r="C998" s="115" t="s">
        <v>1963</v>
      </c>
      <c r="D998" s="160">
        <v>0</v>
      </c>
      <c r="E998" s="160">
        <v>0</v>
      </c>
      <c r="F998" s="117" t="str">
        <f t="shared" si="18"/>
        <v>-</v>
      </c>
    </row>
    <row r="999" spans="1:6" s="102" customFormat="1" ht="12.75" customHeight="1" x14ac:dyDescent="0.2">
      <c r="A999" s="33" t="s">
        <v>1965</v>
      </c>
      <c r="B999" s="105" t="s">
        <v>1966</v>
      </c>
      <c r="C999" s="115" t="s">
        <v>1965</v>
      </c>
      <c r="D999" s="160">
        <v>0</v>
      </c>
      <c r="E999" s="160">
        <v>0</v>
      </c>
      <c r="F999" s="117" t="str">
        <f t="shared" si="18"/>
        <v>-</v>
      </c>
    </row>
    <row r="1000" spans="1:6" s="102" customFormat="1" ht="12.75" customHeight="1" x14ac:dyDescent="0.2">
      <c r="A1000" s="33" t="s">
        <v>1967</v>
      </c>
      <c r="B1000" s="105" t="s">
        <v>1968</v>
      </c>
      <c r="C1000" s="115" t="s">
        <v>1967</v>
      </c>
      <c r="D1000" s="160">
        <v>0</v>
      </c>
      <c r="E1000" s="160">
        <v>0</v>
      </c>
      <c r="F1000" s="117" t="str">
        <f t="shared" si="18"/>
        <v>-</v>
      </c>
    </row>
    <row r="1001" spans="1:6" s="102" customFormat="1" ht="12.75" customHeight="1" x14ac:dyDescent="0.2">
      <c r="A1001" s="33" t="s">
        <v>1969</v>
      </c>
      <c r="B1001" s="105" t="s">
        <v>1970</v>
      </c>
      <c r="C1001" s="115" t="s">
        <v>1969</v>
      </c>
      <c r="D1001" s="160">
        <v>0</v>
      </c>
      <c r="E1001" s="160">
        <v>0</v>
      </c>
      <c r="F1001" s="117" t="str">
        <f t="shared" si="18"/>
        <v>-</v>
      </c>
    </row>
    <row r="1002" spans="1:6" s="102" customFormat="1" ht="12.75" customHeight="1" x14ac:dyDescent="0.2">
      <c r="A1002" s="33" t="s">
        <v>1971</v>
      </c>
      <c r="B1002" s="105" t="s">
        <v>1972</v>
      </c>
      <c r="C1002" s="115" t="s">
        <v>1971</v>
      </c>
      <c r="D1002" s="160">
        <v>0</v>
      </c>
      <c r="E1002" s="160">
        <v>0</v>
      </c>
      <c r="F1002" s="117" t="str">
        <f t="shared" si="18"/>
        <v>-</v>
      </c>
    </row>
    <row r="1003" spans="1:6" s="102" customFormat="1" ht="24" customHeight="1" x14ac:dyDescent="0.2">
      <c r="A1003" s="33" t="s">
        <v>1973</v>
      </c>
      <c r="B1003" s="105" t="s">
        <v>1974</v>
      </c>
      <c r="C1003" s="115" t="s">
        <v>1973</v>
      </c>
      <c r="D1003" s="160">
        <v>0</v>
      </c>
      <c r="E1003" s="160">
        <v>0</v>
      </c>
      <c r="F1003" s="117" t="str">
        <f t="shared" si="18"/>
        <v>-</v>
      </c>
    </row>
    <row r="1004" spans="1:6" s="102" customFormat="1" ht="24" customHeight="1" x14ac:dyDescent="0.2">
      <c r="A1004" s="33" t="s">
        <v>1975</v>
      </c>
      <c r="B1004" s="105" t="s">
        <v>1976</v>
      </c>
      <c r="C1004" s="115" t="s">
        <v>1975</v>
      </c>
      <c r="D1004" s="160">
        <v>0</v>
      </c>
      <c r="E1004" s="160">
        <v>0</v>
      </c>
      <c r="F1004" s="117" t="str">
        <f t="shared" si="18"/>
        <v>-</v>
      </c>
    </row>
    <row r="1005" spans="1:6" s="102" customFormat="1" ht="24" customHeight="1" x14ac:dyDescent="0.2">
      <c r="A1005" s="33" t="s">
        <v>1977</v>
      </c>
      <c r="B1005" s="105" t="s">
        <v>1978</v>
      </c>
      <c r="C1005" s="115" t="s">
        <v>1977</v>
      </c>
      <c r="D1005" s="160">
        <v>0</v>
      </c>
      <c r="E1005" s="160">
        <v>0</v>
      </c>
      <c r="F1005" s="117" t="str">
        <f t="shared" si="18"/>
        <v>-</v>
      </c>
    </row>
    <row r="1006" spans="1:6" s="102" customFormat="1" ht="24" customHeight="1" x14ac:dyDescent="0.2">
      <c r="A1006" s="33" t="s">
        <v>1979</v>
      </c>
      <c r="B1006" s="105" t="s">
        <v>1980</v>
      </c>
      <c r="C1006" s="115" t="s">
        <v>1979</v>
      </c>
      <c r="D1006" s="160">
        <v>0</v>
      </c>
      <c r="E1006" s="160">
        <v>0</v>
      </c>
      <c r="F1006" s="117" t="str">
        <f t="shared" si="18"/>
        <v>-</v>
      </c>
    </row>
    <row r="1007" spans="1:6" s="102" customFormat="1" ht="24" customHeight="1" x14ac:dyDescent="0.2">
      <c r="A1007" s="33" t="s">
        <v>1981</v>
      </c>
      <c r="B1007" s="105" t="s">
        <v>1982</v>
      </c>
      <c r="C1007" s="115" t="s">
        <v>1981</v>
      </c>
      <c r="D1007" s="160">
        <v>0</v>
      </c>
      <c r="E1007" s="160">
        <v>0</v>
      </c>
      <c r="F1007" s="117" t="str">
        <f t="shared" si="18"/>
        <v>-</v>
      </c>
    </row>
    <row r="1008" spans="1:6" s="102" customFormat="1" ht="24" customHeight="1" x14ac:dyDescent="0.2">
      <c r="A1008" s="33" t="s">
        <v>1983</v>
      </c>
      <c r="B1008" s="105" t="s">
        <v>1984</v>
      </c>
      <c r="C1008" s="115" t="s">
        <v>1983</v>
      </c>
      <c r="D1008" s="160">
        <v>0</v>
      </c>
      <c r="E1008" s="160">
        <v>0</v>
      </c>
      <c r="F1008" s="117" t="str">
        <f t="shared" si="18"/>
        <v>-</v>
      </c>
    </row>
    <row r="1009" spans="1:6" s="102" customFormat="1" ht="24" customHeight="1" x14ac:dyDescent="0.2">
      <c r="A1009" s="125" t="s">
        <v>1985</v>
      </c>
      <c r="B1009" s="105" t="s">
        <v>1986</v>
      </c>
      <c r="C1009" s="126" t="s">
        <v>1985</v>
      </c>
      <c r="D1009" s="163">
        <v>0</v>
      </c>
      <c r="E1009" s="163">
        <v>0</v>
      </c>
      <c r="F1009" s="128" t="str">
        <f t="shared" si="18"/>
        <v>-</v>
      </c>
    </row>
    <row r="1010" spans="1:6" s="102" customFormat="1" ht="20.100000000000001" customHeight="1" x14ac:dyDescent="0.2">
      <c r="A1010" s="191" t="s">
        <v>1987</v>
      </c>
      <c r="B1010" s="192"/>
      <c r="C1010" s="129"/>
      <c r="D1010" s="130"/>
      <c r="E1010" s="130"/>
      <c r="F1010" s="131"/>
    </row>
    <row r="1011" spans="1:6" s="102" customFormat="1" ht="39" customHeight="1" x14ac:dyDescent="0.2">
      <c r="A1011" s="58" t="s">
        <v>1988</v>
      </c>
      <c r="B1011" s="54" t="s">
        <v>16</v>
      </c>
      <c r="C1011" s="66" t="s">
        <v>17</v>
      </c>
      <c r="D1011" s="29" t="s">
        <v>1989</v>
      </c>
      <c r="E1011" s="30" t="s">
        <v>24</v>
      </c>
      <c r="F1011" s="29" t="s">
        <v>30</v>
      </c>
    </row>
    <row r="1012" spans="1:6" s="102" customFormat="1" ht="36" customHeight="1" x14ac:dyDescent="0.2">
      <c r="A1012" s="32" t="s">
        <v>1990</v>
      </c>
      <c r="B1012" s="132" t="s">
        <v>1991</v>
      </c>
      <c r="C1012" s="133" t="s">
        <v>1992</v>
      </c>
      <c r="D1012" s="164">
        <v>0</v>
      </c>
      <c r="E1012" s="164">
        <v>0</v>
      </c>
      <c r="F1012" s="117" t="str">
        <f t="shared" ref="F1012:F1019" si="19">IF(D1012&lt;&gt;0,IF(E1012/D1012&gt;=100,"&gt;&gt;100",E1012/D1012*100),"-")</f>
        <v>-</v>
      </c>
    </row>
    <row r="1013" spans="1:6" s="102" customFormat="1" ht="24" customHeight="1" x14ac:dyDescent="0.2">
      <c r="A1013" s="33" t="s">
        <v>1993</v>
      </c>
      <c r="B1013" s="105" t="s">
        <v>1994</v>
      </c>
      <c r="C1013" s="115" t="s">
        <v>1993</v>
      </c>
      <c r="D1013" s="165">
        <v>0</v>
      </c>
      <c r="E1013" s="165">
        <v>0</v>
      </c>
      <c r="F1013" s="117" t="str">
        <f t="shared" si="19"/>
        <v>-</v>
      </c>
    </row>
    <row r="1014" spans="1:6" s="102" customFormat="1" ht="24" customHeight="1" x14ac:dyDescent="0.2">
      <c r="A1014" s="33" t="s">
        <v>1995</v>
      </c>
      <c r="B1014" s="105" t="s">
        <v>1996</v>
      </c>
      <c r="C1014" s="115" t="s">
        <v>1995</v>
      </c>
      <c r="D1014" s="165">
        <v>0</v>
      </c>
      <c r="E1014" s="165">
        <v>0</v>
      </c>
      <c r="F1014" s="117" t="str">
        <f t="shared" si="19"/>
        <v>-</v>
      </c>
    </row>
    <row r="1015" spans="1:6" s="102" customFormat="1" ht="24" customHeight="1" x14ac:dyDescent="0.2">
      <c r="A1015" s="33" t="s">
        <v>1997</v>
      </c>
      <c r="B1015" s="105" t="s">
        <v>1998</v>
      </c>
      <c r="C1015" s="115" t="s">
        <v>1997</v>
      </c>
      <c r="D1015" s="165">
        <v>0</v>
      </c>
      <c r="E1015" s="165">
        <v>0</v>
      </c>
      <c r="F1015" s="117" t="str">
        <f t="shared" si="19"/>
        <v>-</v>
      </c>
    </row>
    <row r="1016" spans="1:6" s="102" customFormat="1" ht="12.75" customHeight="1" x14ac:dyDescent="0.2">
      <c r="A1016" s="33" t="s">
        <v>1999</v>
      </c>
      <c r="B1016" s="105" t="s">
        <v>2000</v>
      </c>
      <c r="C1016" s="115" t="s">
        <v>1999</v>
      </c>
      <c r="D1016" s="165">
        <v>0</v>
      </c>
      <c r="E1016" s="165">
        <v>0</v>
      </c>
      <c r="F1016" s="117" t="str">
        <f t="shared" si="19"/>
        <v>-</v>
      </c>
    </row>
    <row r="1017" spans="1:6" s="102" customFormat="1" ht="36" customHeight="1" x14ac:dyDescent="0.2">
      <c r="A1017" s="33" t="s">
        <v>2001</v>
      </c>
      <c r="B1017" s="105" t="s">
        <v>2002</v>
      </c>
      <c r="C1017" s="115" t="s">
        <v>2003</v>
      </c>
      <c r="D1017" s="165">
        <v>0</v>
      </c>
      <c r="E1017" s="165">
        <v>0</v>
      </c>
      <c r="F1017" s="117" t="str">
        <f t="shared" si="19"/>
        <v>-</v>
      </c>
    </row>
    <row r="1018" spans="1:6" s="102" customFormat="1" ht="12.75" customHeight="1" x14ac:dyDescent="0.2">
      <c r="A1018" s="33" t="s">
        <v>2004</v>
      </c>
      <c r="B1018" s="105" t="s">
        <v>2005</v>
      </c>
      <c r="C1018" s="115" t="s">
        <v>2004</v>
      </c>
      <c r="D1018" s="165">
        <v>0</v>
      </c>
      <c r="E1018" s="165">
        <v>0</v>
      </c>
      <c r="F1018" s="117" t="str">
        <f t="shared" si="19"/>
        <v>-</v>
      </c>
    </row>
    <row r="1019" spans="1:6" s="102" customFormat="1" ht="24" customHeight="1" x14ac:dyDescent="0.2">
      <c r="A1019" s="125" t="s">
        <v>2006</v>
      </c>
      <c r="B1019" s="134" t="s">
        <v>2007</v>
      </c>
      <c r="C1019" s="126" t="s">
        <v>2006</v>
      </c>
      <c r="D1019" s="166">
        <v>0</v>
      </c>
      <c r="E1019" s="166">
        <v>0</v>
      </c>
      <c r="F1019" s="128" t="str">
        <f t="shared" si="19"/>
        <v>-</v>
      </c>
    </row>
    <row r="1020" spans="1:6" s="102" customFormat="1" ht="15" customHeight="1" x14ac:dyDescent="0.2">
      <c r="A1020" s="59"/>
      <c r="B1020" s="56"/>
      <c r="C1020" s="67"/>
      <c r="D1020" s="90"/>
      <c r="E1020" s="90"/>
      <c r="F1020" s="90"/>
    </row>
    <row r="1021" spans="1:6" s="102" customFormat="1" ht="15" customHeight="1" x14ac:dyDescent="0.2">
      <c r="A1021" s="59"/>
      <c r="B1021" s="56"/>
      <c r="C1021" s="67"/>
      <c r="D1021" s="189"/>
      <c r="E1021" s="190"/>
      <c r="F1021" s="90"/>
    </row>
    <row r="1022" spans="1:6" s="102" customFormat="1" ht="15" customHeight="1" x14ac:dyDescent="0.2">
      <c r="A1022" s="59"/>
      <c r="B1022" s="56"/>
      <c r="C1022" s="67"/>
      <c r="D1022" s="189"/>
      <c r="E1022" s="190"/>
      <c r="F1022" s="90"/>
    </row>
    <row r="1023" spans="1:6" s="102" customFormat="1" ht="15" customHeight="1" x14ac:dyDescent="0.2">
      <c r="A1023" s="59"/>
      <c r="B1023" s="56"/>
      <c r="C1023" s="67"/>
      <c r="D1023" s="90"/>
      <c r="E1023" s="90"/>
      <c r="F1023" s="90"/>
    </row>
    <row r="1024" spans="1:6" s="102" customFormat="1" ht="15" customHeight="1" x14ac:dyDescent="0.2">
      <c r="A1024" s="59"/>
      <c r="B1024" s="56"/>
      <c r="C1024" s="67"/>
      <c r="D1024" s="90"/>
      <c r="E1024" s="90"/>
      <c r="F1024" s="90"/>
    </row>
    <row r="1025" spans="1:6" s="102" customFormat="1" ht="15" customHeight="1" x14ac:dyDescent="0.2">
      <c r="A1025" s="59"/>
      <c r="B1025" s="56"/>
      <c r="C1025" s="67"/>
      <c r="D1025" s="90"/>
      <c r="E1025" s="90"/>
      <c r="F1025" s="90"/>
    </row>
    <row r="1026" spans="1:6" s="102" customFormat="1" ht="15" customHeight="1" x14ac:dyDescent="0.2">
      <c r="A1026" s="59"/>
      <c r="B1026" s="56"/>
      <c r="C1026" s="67"/>
      <c r="D1026" s="90"/>
      <c r="E1026" s="90"/>
      <c r="F1026" s="90"/>
    </row>
    <row r="1027" spans="1:6" s="102" customFormat="1" ht="15" customHeight="1" x14ac:dyDescent="0.2">
      <c r="A1027" s="59"/>
      <c r="B1027" s="56"/>
      <c r="C1027" s="67"/>
      <c r="D1027" s="90"/>
      <c r="E1027" s="90"/>
      <c r="F1027" s="90"/>
    </row>
    <row r="1028" spans="1:6" s="102" customFormat="1" ht="15" customHeight="1" x14ac:dyDescent="0.2">
      <c r="A1028" s="59"/>
      <c r="B1028" s="56"/>
      <c r="C1028" s="67"/>
      <c r="D1028" s="90"/>
      <c r="E1028" s="90"/>
      <c r="F1028" s="90"/>
    </row>
    <row r="1029" spans="1:6" s="102" customFormat="1" ht="15" customHeight="1" x14ac:dyDescent="0.2">
      <c r="A1029" s="59"/>
      <c r="B1029" s="56"/>
      <c r="C1029" s="67"/>
      <c r="D1029" s="90"/>
      <c r="E1029" s="90"/>
      <c r="F1029" s="90"/>
    </row>
    <row r="1030" spans="1:6" s="102" customFormat="1" ht="15" customHeight="1" x14ac:dyDescent="0.2">
      <c r="A1030" s="59"/>
      <c r="B1030" s="56"/>
      <c r="C1030" s="67"/>
      <c r="D1030" s="90"/>
      <c r="E1030" s="90"/>
      <c r="F1030" s="90"/>
    </row>
    <row r="1031" spans="1:6" s="102" customFormat="1" ht="15" customHeight="1" x14ac:dyDescent="0.2">
      <c r="A1031" s="59"/>
      <c r="B1031" s="56"/>
      <c r="C1031" s="67"/>
      <c r="D1031" s="90"/>
      <c r="E1031" s="90"/>
      <c r="F1031" s="90"/>
    </row>
    <row r="1032" spans="1:6" s="102" customFormat="1" ht="15" customHeight="1" x14ac:dyDescent="0.2">
      <c r="A1032" s="59"/>
      <c r="B1032" s="56"/>
      <c r="C1032" s="67"/>
      <c r="D1032" s="90"/>
      <c r="E1032" s="90"/>
      <c r="F1032" s="90"/>
    </row>
    <row r="1033" spans="1:6" s="102" customFormat="1" ht="15" customHeight="1" x14ac:dyDescent="0.2">
      <c r="A1033" s="59"/>
      <c r="B1033" s="56"/>
      <c r="C1033" s="67"/>
      <c r="D1033" s="90"/>
      <c r="E1033" s="90"/>
      <c r="F1033" s="90"/>
    </row>
    <row r="1034" spans="1:6" s="102" customFormat="1" ht="15" customHeight="1" x14ac:dyDescent="0.2">
      <c r="A1034" s="59"/>
      <c r="B1034" s="56"/>
      <c r="C1034" s="67"/>
      <c r="D1034" s="90"/>
      <c r="E1034" s="90"/>
      <c r="F1034" s="90"/>
    </row>
    <row r="1035" spans="1:6" s="102" customFormat="1" ht="15" customHeight="1" x14ac:dyDescent="0.2">
      <c r="A1035" s="59"/>
      <c r="B1035" s="56"/>
      <c r="C1035" s="67"/>
      <c r="D1035" s="90"/>
      <c r="E1035" s="90"/>
      <c r="F1035" s="90"/>
    </row>
    <row r="1036" spans="1:6" s="102" customFormat="1" ht="15" customHeight="1" x14ac:dyDescent="0.2">
      <c r="A1036" s="59"/>
      <c r="B1036" s="56"/>
      <c r="C1036" s="67"/>
      <c r="D1036" s="90"/>
      <c r="E1036" s="90"/>
      <c r="F1036" s="90"/>
    </row>
    <row r="1037" spans="1:6" s="102" customFormat="1" ht="15" customHeight="1" x14ac:dyDescent="0.2">
      <c r="A1037" s="59"/>
      <c r="B1037" s="56"/>
      <c r="C1037" s="67"/>
      <c r="D1037" s="90"/>
      <c r="E1037" s="90"/>
      <c r="F1037" s="90"/>
    </row>
    <row r="1038" spans="1:6" s="102" customFormat="1" ht="15" customHeight="1" x14ac:dyDescent="0.2">
      <c r="A1038" s="59"/>
      <c r="B1038" s="56"/>
      <c r="C1038" s="67"/>
      <c r="D1038" s="90"/>
      <c r="E1038" s="90"/>
      <c r="F1038" s="90"/>
    </row>
    <row r="1039" spans="1:6" s="102" customFormat="1" ht="15" customHeight="1" x14ac:dyDescent="0.2">
      <c r="A1039" s="59"/>
      <c r="B1039" s="56"/>
      <c r="C1039" s="67"/>
      <c r="D1039" s="90"/>
      <c r="E1039" s="90"/>
      <c r="F1039" s="90"/>
    </row>
    <row r="1040" spans="1:6" s="102" customFormat="1" ht="15" customHeight="1" x14ac:dyDescent="0.2">
      <c r="A1040" s="59"/>
      <c r="B1040" s="56"/>
      <c r="C1040" s="67"/>
      <c r="D1040" s="90"/>
      <c r="E1040" s="90"/>
      <c r="F1040" s="90"/>
    </row>
    <row r="1041" spans="1:6" s="102" customFormat="1" ht="15" customHeight="1" x14ac:dyDescent="0.2">
      <c r="A1041" s="59"/>
      <c r="B1041" s="56"/>
      <c r="C1041" s="67"/>
      <c r="D1041" s="90"/>
      <c r="E1041" s="90"/>
      <c r="F1041" s="90"/>
    </row>
    <row r="1042" spans="1:6" s="102" customFormat="1" ht="15" customHeight="1" x14ac:dyDescent="0.2">
      <c r="A1042" s="59"/>
      <c r="B1042" s="56"/>
      <c r="C1042" s="67"/>
      <c r="D1042" s="90"/>
      <c r="E1042" s="90"/>
      <c r="F1042" s="90"/>
    </row>
    <row r="1043" spans="1:6" s="102" customFormat="1" ht="15" customHeight="1" x14ac:dyDescent="0.2">
      <c r="A1043" s="59"/>
      <c r="B1043" s="56"/>
      <c r="C1043" s="67"/>
      <c r="D1043" s="90"/>
      <c r="E1043" s="90"/>
      <c r="F1043" s="90"/>
    </row>
    <row r="1044" spans="1:6" s="102" customFormat="1" ht="15" customHeight="1" x14ac:dyDescent="0.2">
      <c r="A1044" s="59"/>
      <c r="B1044" s="56"/>
      <c r="C1044" s="67"/>
      <c r="D1044" s="90"/>
      <c r="E1044" s="90"/>
      <c r="F1044" s="90"/>
    </row>
    <row r="1045" spans="1:6" s="102" customFormat="1" ht="15" customHeight="1" x14ac:dyDescent="0.2">
      <c r="A1045" s="59"/>
      <c r="B1045" s="56"/>
      <c r="C1045" s="67"/>
      <c r="D1045" s="90"/>
      <c r="E1045" s="90"/>
      <c r="F1045" s="90"/>
    </row>
    <row r="1046" spans="1:6" s="102" customFormat="1" ht="15" customHeight="1" x14ac:dyDescent="0.2">
      <c r="A1046" s="59"/>
      <c r="B1046" s="56"/>
      <c r="C1046" s="67"/>
      <c r="D1046" s="90"/>
      <c r="E1046" s="90"/>
      <c r="F1046" s="90"/>
    </row>
    <row r="1047" spans="1:6" s="102" customFormat="1" ht="15" customHeight="1" x14ac:dyDescent="0.2">
      <c r="A1047" s="59"/>
      <c r="B1047" s="56"/>
      <c r="C1047" s="67"/>
      <c r="D1047" s="90"/>
      <c r="E1047" s="90"/>
      <c r="F1047" s="90"/>
    </row>
    <row r="1048" spans="1:6" s="102" customFormat="1" ht="15" customHeight="1" x14ac:dyDescent="0.2">
      <c r="A1048" s="59"/>
      <c r="B1048" s="56"/>
      <c r="C1048" s="67"/>
      <c r="D1048" s="90"/>
      <c r="E1048" s="90"/>
      <c r="F1048" s="90"/>
    </row>
    <row r="1049" spans="1:6" s="102" customFormat="1" ht="15" customHeight="1" x14ac:dyDescent="0.2">
      <c r="A1049" s="59"/>
      <c r="B1049" s="56"/>
      <c r="C1049" s="67"/>
      <c r="D1049" s="90"/>
      <c r="E1049" s="90"/>
      <c r="F1049" s="90"/>
    </row>
    <row r="1050" spans="1:6" s="102" customFormat="1" ht="15" customHeight="1" x14ac:dyDescent="0.2">
      <c r="A1050" s="59"/>
      <c r="B1050" s="56"/>
      <c r="C1050" s="67"/>
      <c r="D1050" s="90"/>
      <c r="E1050" s="90"/>
      <c r="F1050" s="90"/>
    </row>
    <row r="1051" spans="1:6" s="102" customFormat="1" ht="15" customHeight="1" x14ac:dyDescent="0.2">
      <c r="A1051" s="59"/>
      <c r="B1051" s="56"/>
      <c r="C1051" s="67"/>
      <c r="D1051" s="90"/>
      <c r="E1051" s="90"/>
      <c r="F1051" s="90"/>
    </row>
    <row r="1052" spans="1:6" s="102" customFormat="1" ht="15" customHeight="1" x14ac:dyDescent="0.2">
      <c r="A1052" s="59"/>
      <c r="B1052" s="56"/>
      <c r="C1052" s="67"/>
      <c r="D1052" s="90"/>
      <c r="E1052" s="90"/>
      <c r="F1052" s="90"/>
    </row>
  </sheetData>
  <sheetProtection algorithmName="SHA-512" hashValue="NHflT1HLDytm8m7mo3Z2JHffUGMqgPuoDCdi3cPqeIO0YCLxmWB4QXdePefEx+UrSwyLAVFEuuAmqANOpk3rZg==" saltValue="VUNbGUe7JzcLe9XJCWg4q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G1:XFD2 G15:XFD28 A9:A14 G9:XFD14 A3:F3 G3:XFD3 G4:XFD8 A1019:F1048576 A1013:A1018 C1013:F1018 A694:F700 A679:A693 C679:F693 A702:F720 A701 C701:F701 A724:F774 A721:A723 C721:F723 A793:F797 A775:A792 C775:F792 A815:F824 A798:A814 C798:F814 A826:F833 A825 C825:F825 A835:F897 A834 C834:F834 A900:F906 A898:A899 C898:F899 A924:F938 A907:A923 C907:F923 A941:F966 A939:A940 C939:F940 A979:F981 A967:A978 C967:F978 A992:F1007 A982:A991 C982:F991 A1010:F1012 A1008:A1009 C1008:F1009 A590:F678 A589 C589:F589 A29:F35 A466:F588 A36:F465 G29:XFD1048576 A4:F8 C9:F14 A15:F28 A1:F2" name="Range1"/>
    <protectedRange algorithmName="SHA-512" hashValue="R8frfBQ/MhInQYm+jLEgMwgPwCkrGPIUaxyIFLRSCn/+fIsUU6bmJDax/r7gTh2PEAEvgODYwg0rRRjqSM/oww==" saltValue="tbZzHO5lCNHCDH5y3XGZag==" spinCount="100000" sqref="B9:B14" name="Range1_1"/>
    <protectedRange algorithmName="SHA-512" hashValue="R8frfBQ/MhInQYm+jLEgMwgPwCkrGPIUaxyIFLRSCn/+fIsUU6bmJDax/r7gTh2PEAEvgODYwg0rRRjqSM/oww==" saltValue="tbZzHO5lCNHCDH5y3XGZag==" spinCount="100000" sqref="B1013" name="Range1_3"/>
    <protectedRange algorithmName="SHA-512" hashValue="R8frfBQ/MhInQYm+jLEgMwgPwCkrGPIUaxyIFLRSCn/+fIsUU6bmJDax/r7gTh2PEAEvgODYwg0rRRjqSM/oww==" saltValue="tbZzHO5lCNHCDH5y3XGZag==" spinCount="100000" sqref="B1014:B1018" name="Range1_4"/>
    <protectedRange algorithmName="SHA-512" hashValue="R8frfBQ/MhInQYm+jLEgMwgPwCkrGPIUaxyIFLRSCn/+fIsUU6bmJDax/r7gTh2PEAEvgODYwg0rRRjqSM/oww==" saltValue="tbZzHO5lCNHCDH5y3XGZag==" spinCount="100000" sqref="B679:B693" name="Range1_5"/>
    <protectedRange algorithmName="SHA-512" hashValue="R8frfBQ/MhInQYm+jLEgMwgPwCkrGPIUaxyIFLRSCn/+fIsUU6bmJDax/r7gTh2PEAEvgODYwg0rRRjqSM/oww==" saltValue="tbZzHO5lCNHCDH5y3XGZag==" spinCount="100000" sqref="B701" name="Range1_6"/>
    <protectedRange algorithmName="SHA-512" hashValue="R8frfBQ/MhInQYm+jLEgMwgPwCkrGPIUaxyIFLRSCn/+fIsUU6bmJDax/r7gTh2PEAEvgODYwg0rRRjqSM/oww==" saltValue="tbZzHO5lCNHCDH5y3XGZag==" spinCount="100000" sqref="B721:B723" name="Range1_7"/>
    <protectedRange algorithmName="SHA-512" hashValue="R8frfBQ/MhInQYm+jLEgMwgPwCkrGPIUaxyIFLRSCn/+fIsUU6bmJDax/r7gTh2PEAEvgODYwg0rRRjqSM/oww==" saltValue="tbZzHO5lCNHCDH5y3XGZag==" spinCount="100000" sqref="B775:B792" name="Range1_8"/>
    <protectedRange algorithmName="SHA-512" hashValue="R8frfBQ/MhInQYm+jLEgMwgPwCkrGPIUaxyIFLRSCn/+fIsUU6bmJDax/r7gTh2PEAEvgODYwg0rRRjqSM/oww==" saltValue="tbZzHO5lCNHCDH5y3XGZag==" spinCount="100000" sqref="B798:B814" name="Range1_9"/>
    <protectedRange algorithmName="SHA-512" hashValue="R8frfBQ/MhInQYm+jLEgMwgPwCkrGPIUaxyIFLRSCn/+fIsUU6bmJDax/r7gTh2PEAEvgODYwg0rRRjqSM/oww==" saltValue="tbZzHO5lCNHCDH5y3XGZag==" spinCount="100000" sqref="B825" name="Range1_10"/>
    <protectedRange algorithmName="SHA-512" hashValue="R8frfBQ/MhInQYm+jLEgMwgPwCkrGPIUaxyIFLRSCn/+fIsUU6bmJDax/r7gTh2PEAEvgODYwg0rRRjqSM/oww==" saltValue="tbZzHO5lCNHCDH5y3XGZag==" spinCount="100000" sqref="B834" name="Range1_11"/>
    <protectedRange algorithmName="SHA-512" hashValue="R8frfBQ/MhInQYm+jLEgMwgPwCkrGPIUaxyIFLRSCn/+fIsUU6bmJDax/r7gTh2PEAEvgODYwg0rRRjqSM/oww==" saltValue="tbZzHO5lCNHCDH5y3XGZag==" spinCount="100000" sqref="B898:B899" name="Range1_12"/>
    <protectedRange algorithmName="SHA-512" hashValue="R8frfBQ/MhInQYm+jLEgMwgPwCkrGPIUaxyIFLRSCn/+fIsUU6bmJDax/r7gTh2PEAEvgODYwg0rRRjqSM/oww==" saltValue="tbZzHO5lCNHCDH5y3XGZag==" spinCount="100000" sqref="B907:B923" name="Range1_13"/>
    <protectedRange algorithmName="SHA-512" hashValue="R8frfBQ/MhInQYm+jLEgMwgPwCkrGPIUaxyIFLRSCn/+fIsUU6bmJDax/r7gTh2PEAEvgODYwg0rRRjqSM/oww==" saltValue="tbZzHO5lCNHCDH5y3XGZag==" spinCount="100000" sqref="B939:B940" name="Range1_14"/>
    <protectedRange algorithmName="SHA-512" hashValue="R8frfBQ/MhInQYm+jLEgMwgPwCkrGPIUaxyIFLRSCn/+fIsUU6bmJDax/r7gTh2PEAEvgODYwg0rRRjqSM/oww==" saltValue="tbZzHO5lCNHCDH5y3XGZag==" spinCount="100000" sqref="B967:B978" name="Range1_15"/>
    <protectedRange algorithmName="SHA-512" hashValue="R8frfBQ/MhInQYm+jLEgMwgPwCkrGPIUaxyIFLRSCn/+fIsUU6bmJDax/r7gTh2PEAEvgODYwg0rRRjqSM/oww==" saltValue="tbZzHO5lCNHCDH5y3XGZag==" spinCount="100000" sqref="B982:B991" name="Range1_16"/>
    <protectedRange algorithmName="SHA-512" hashValue="R8frfBQ/MhInQYm+jLEgMwgPwCkrGPIUaxyIFLRSCn/+fIsUU6bmJDax/r7gTh2PEAEvgODYwg0rRRjqSM/oww==" saltValue="tbZzHO5lCNHCDH5y3XGZag==" spinCount="100000" sqref="B1008:B1009" name="Range1_17"/>
    <protectedRange algorithmName="SHA-512" hashValue="R8frfBQ/MhInQYm+jLEgMwgPwCkrGPIUaxyIFLRSCn/+fIsUU6bmJDax/r7gTh2PEAEvgODYwg0rRRjqSM/oww==" saltValue="tbZzHO5lCNHCDH5y3XGZag==" spinCount="100000" sqref="B589" name="Range1_2"/>
  </protectedRanges>
  <mergeCells count="8">
    <mergeCell ref="D1021:E1021"/>
    <mergeCell ref="D1022:E1022"/>
    <mergeCell ref="A1010:B1010"/>
    <mergeCell ref="A2:F2"/>
    <mergeCell ref="A5:B5"/>
    <mergeCell ref="A307:B307"/>
    <mergeCell ref="A429:B429"/>
    <mergeCell ref="A652:B652"/>
  </mergeCells>
  <conditionalFormatting sqref="D6:E7">
    <cfRule type="cellIs" dxfId="11" priority="1" operator="lessThan">
      <formula>-0.001</formula>
    </cfRule>
  </conditionalFormatting>
  <conditionalFormatting sqref="D9:E16">
    <cfRule type="cellIs" dxfId="10" priority="2" operator="lessThan">
      <formula>-0.001</formula>
    </cfRule>
  </conditionalFormatting>
  <conditionalFormatting sqref="D18:E1009">
    <cfRule type="cellIs" dxfId="9" priority="3" operator="lessThan">
      <formula>-0.001</formula>
    </cfRule>
  </conditionalFormatting>
  <dataValidations count="1">
    <dataValidation type="whole" operator="greaterThanOrEqual" allowBlank="1" showInputMessage="1" showErrorMessage="1" sqref="D657:E660" xr:uid="{00000000-0002-0000-0300-000000000000}">
      <formula1>0</formula1>
    </dataValidation>
  </dataValidations>
  <pageMargins left="0.25" right="0.25" top="0.75" bottom="0.75" header="0.3" footer="0.3"/>
  <pageSetup paperSize="9" scale="66" orientation="portrait" r:id="rId1"/>
  <headerFooter>
    <oddFooter>&amp;RStranica: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043"/>
  <sheetViews>
    <sheetView showGridLines="0" zoomScaleNormal="100" workbookViewId="0"/>
  </sheetViews>
  <sheetFormatPr defaultColWidth="14.42578125" defaultRowHeight="15" customHeight="1" x14ac:dyDescent="0.2"/>
  <cols>
    <col min="1" max="1" width="13.28515625" style="137" customWidth="1"/>
    <col min="2" max="2" width="60.7109375" style="138" customWidth="1"/>
    <col min="3" max="3" width="12.7109375" style="137" customWidth="1"/>
    <col min="4" max="5" width="14.7109375" style="35" customWidth="1"/>
    <col min="6" max="6" width="8.7109375" style="35" customWidth="1"/>
    <col min="7" max="7" width="8" style="34" customWidth="1"/>
    <col min="8" max="8" width="8.28515625" style="34" customWidth="1"/>
    <col min="9" max="23" width="8" style="34" customWidth="1"/>
    <col min="24" max="24" width="14.42578125" style="34" customWidth="1"/>
    <col min="25" max="16384" width="14.42578125" style="34"/>
  </cols>
  <sheetData>
    <row r="1" spans="1:24" s="2" customFormat="1" ht="44.25" customHeight="1" x14ac:dyDescent="0.2">
      <c r="A1" s="88" t="s">
        <v>25</v>
      </c>
      <c r="B1" s="107"/>
      <c r="C1" s="88" t="s">
        <v>13</v>
      </c>
      <c r="D1" s="108"/>
      <c r="E1" s="88" t="s">
        <v>27</v>
      </c>
      <c r="F1" s="109"/>
    </row>
    <row r="2" spans="1:24" s="102" customFormat="1" ht="50.1" customHeight="1" x14ac:dyDescent="0.2">
      <c r="A2" s="197" t="s">
        <v>12</v>
      </c>
      <c r="B2" s="198"/>
      <c r="C2" s="198"/>
      <c r="D2" s="198"/>
      <c r="E2" s="198"/>
      <c r="F2" s="198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</row>
    <row r="3" spans="1:24" s="69" customFormat="1" ht="48" customHeight="1" x14ac:dyDescent="0.2">
      <c r="A3" s="94" t="s">
        <v>29</v>
      </c>
      <c r="B3" s="95" t="s">
        <v>16</v>
      </c>
      <c r="C3" s="96" t="s">
        <v>17</v>
      </c>
      <c r="D3" s="97" t="s">
        <v>20</v>
      </c>
      <c r="E3" s="95" t="s">
        <v>21</v>
      </c>
      <c r="F3" s="98" t="s">
        <v>30</v>
      </c>
    </row>
    <row r="4" spans="1:24" s="68" customFormat="1" ht="12" customHeight="1" x14ac:dyDescent="0.2">
      <c r="A4" s="75">
        <v>1</v>
      </c>
      <c r="B4" s="77">
        <v>2</v>
      </c>
      <c r="C4" s="136" t="s">
        <v>31</v>
      </c>
      <c r="D4" s="136">
        <v>4</v>
      </c>
      <c r="E4" s="77">
        <v>5</v>
      </c>
      <c r="F4" s="76">
        <v>6</v>
      </c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</row>
    <row r="5" spans="1:24" s="2" customFormat="1" ht="20.100000000000001" customHeight="1" x14ac:dyDescent="0.2">
      <c r="A5" s="195" t="s">
        <v>2008</v>
      </c>
      <c r="B5" s="200"/>
      <c r="C5" s="111"/>
      <c r="D5" s="112"/>
      <c r="E5" s="112"/>
      <c r="F5" s="11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4" s="102" customFormat="1" ht="12.75" customHeight="1" x14ac:dyDescent="0.2">
      <c r="A6" s="167"/>
      <c r="B6" s="168" t="s">
        <v>2009</v>
      </c>
      <c r="C6" s="169" t="s">
        <v>2010</v>
      </c>
      <c r="D6" s="70">
        <f>D7+D69</f>
        <v>0</v>
      </c>
      <c r="E6" s="70">
        <f>E7+E69</f>
        <v>0</v>
      </c>
      <c r="F6" s="170" t="str">
        <f t="shared" ref="F6:F37" si="0">IF(D6&gt;0,IF(E6/D6&gt;=100,"&gt;&gt;100",E6/D6*100),"-")</f>
        <v>-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</row>
    <row r="7" spans="1:24" s="102" customFormat="1" ht="12.75" customHeight="1" x14ac:dyDescent="0.2">
      <c r="A7" s="33" t="s">
        <v>2011</v>
      </c>
      <c r="B7" s="105" t="s">
        <v>2012</v>
      </c>
      <c r="C7" s="146" t="s">
        <v>2013</v>
      </c>
      <c r="D7" s="36">
        <f>D8+D12+D51+D52+D56+D63</f>
        <v>0</v>
      </c>
      <c r="E7" s="36">
        <f>E8+E12+E51+E52+E56+E63</f>
        <v>0</v>
      </c>
      <c r="F7" s="117" t="str">
        <f t="shared" si="0"/>
        <v>-</v>
      </c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</row>
    <row r="8" spans="1:24" s="102" customFormat="1" ht="12.75" customHeight="1" x14ac:dyDescent="0.2">
      <c r="A8" s="33" t="s">
        <v>2014</v>
      </c>
      <c r="B8" s="105" t="s">
        <v>2015</v>
      </c>
      <c r="C8" s="146" t="s">
        <v>2014</v>
      </c>
      <c r="D8" s="36">
        <f>D9+D10-D11</f>
        <v>0</v>
      </c>
      <c r="E8" s="36">
        <f>E9+E10-E11</f>
        <v>0</v>
      </c>
      <c r="F8" s="117" t="str">
        <f t="shared" si="0"/>
        <v>-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</row>
    <row r="9" spans="1:24" s="102" customFormat="1" ht="12.75" customHeight="1" x14ac:dyDescent="0.2">
      <c r="A9" s="33" t="s">
        <v>2016</v>
      </c>
      <c r="B9" s="105" t="s">
        <v>2017</v>
      </c>
      <c r="C9" s="146" t="s">
        <v>2016</v>
      </c>
      <c r="D9" s="160"/>
      <c r="E9" s="160"/>
      <c r="F9" s="117" t="str">
        <f t="shared" si="0"/>
        <v>-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</row>
    <row r="10" spans="1:24" s="102" customFormat="1" ht="12.75" customHeight="1" x14ac:dyDescent="0.2">
      <c r="A10" s="33" t="s">
        <v>2018</v>
      </c>
      <c r="B10" s="105" t="s">
        <v>2019</v>
      </c>
      <c r="C10" s="146" t="s">
        <v>2018</v>
      </c>
      <c r="D10" s="160"/>
      <c r="E10" s="160"/>
      <c r="F10" s="117" t="str">
        <f t="shared" si="0"/>
        <v>-</v>
      </c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</row>
    <row r="11" spans="1:24" s="102" customFormat="1" ht="12.75" customHeight="1" x14ac:dyDescent="0.2">
      <c r="A11" s="33" t="s">
        <v>2020</v>
      </c>
      <c r="B11" s="105" t="s">
        <v>2021</v>
      </c>
      <c r="C11" s="146" t="s">
        <v>2020</v>
      </c>
      <c r="D11" s="160"/>
      <c r="E11" s="160"/>
      <c r="F11" s="117" t="str">
        <f t="shared" si="0"/>
        <v>-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</row>
    <row r="12" spans="1:24" s="102" customFormat="1" ht="24" customHeight="1" x14ac:dyDescent="0.2">
      <c r="A12" s="33" t="s">
        <v>2022</v>
      </c>
      <c r="B12" s="105" t="s">
        <v>2023</v>
      </c>
      <c r="C12" s="146" t="s">
        <v>2022</v>
      </c>
      <c r="D12" s="36">
        <f>D13+D19+D29+D35+D41+D45</f>
        <v>0</v>
      </c>
      <c r="E12" s="36">
        <f>E13+E19+E29+E35+E41+E45</f>
        <v>0</v>
      </c>
      <c r="F12" s="117" t="str">
        <f t="shared" si="0"/>
        <v>-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</row>
    <row r="13" spans="1:24" s="102" customFormat="1" ht="12.75" customHeight="1" x14ac:dyDescent="0.2">
      <c r="A13" s="171" t="s">
        <v>2024</v>
      </c>
      <c r="B13" s="105" t="s">
        <v>2025</v>
      </c>
      <c r="C13" s="146" t="s">
        <v>2024</v>
      </c>
      <c r="D13" s="36">
        <f>SUM(D14:D17)-D18</f>
        <v>0</v>
      </c>
      <c r="E13" s="36">
        <f>SUM(E14:E17)-E18</f>
        <v>0</v>
      </c>
      <c r="F13" s="117" t="str">
        <f t="shared" si="0"/>
        <v>-</v>
      </c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</row>
    <row r="14" spans="1:24" s="102" customFormat="1" ht="12.75" customHeight="1" x14ac:dyDescent="0.2">
      <c r="A14" s="33" t="s">
        <v>2026</v>
      </c>
      <c r="B14" s="105" t="s">
        <v>656</v>
      </c>
      <c r="C14" s="146" t="s">
        <v>2026</v>
      </c>
      <c r="D14" s="160"/>
      <c r="E14" s="160"/>
      <c r="F14" s="117" t="str">
        <f t="shared" si="0"/>
        <v>-</v>
      </c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</row>
    <row r="15" spans="1:24" s="102" customFormat="1" ht="12.75" customHeight="1" x14ac:dyDescent="0.2">
      <c r="A15" s="33" t="s">
        <v>2027</v>
      </c>
      <c r="B15" s="105" t="s">
        <v>658</v>
      </c>
      <c r="C15" s="146" t="s">
        <v>2027</v>
      </c>
      <c r="D15" s="160"/>
      <c r="E15" s="160"/>
      <c r="F15" s="117" t="str">
        <f t="shared" si="0"/>
        <v>-</v>
      </c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</row>
    <row r="16" spans="1:24" s="102" customFormat="1" ht="12.75" customHeight="1" x14ac:dyDescent="0.2">
      <c r="A16" s="33" t="s">
        <v>2028</v>
      </c>
      <c r="B16" s="105" t="s">
        <v>660</v>
      </c>
      <c r="C16" s="146" t="s">
        <v>2028</v>
      </c>
      <c r="D16" s="160"/>
      <c r="E16" s="160"/>
      <c r="F16" s="117" t="str">
        <f t="shared" si="0"/>
        <v>-</v>
      </c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</row>
    <row r="17" spans="1:23" s="102" customFormat="1" ht="12.75" customHeight="1" x14ac:dyDescent="0.2">
      <c r="A17" s="33" t="s">
        <v>2029</v>
      </c>
      <c r="B17" s="105" t="s">
        <v>662</v>
      </c>
      <c r="C17" s="146" t="s">
        <v>2029</v>
      </c>
      <c r="D17" s="160"/>
      <c r="E17" s="160"/>
      <c r="F17" s="117" t="str">
        <f t="shared" si="0"/>
        <v>-</v>
      </c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</row>
    <row r="18" spans="1:23" s="102" customFormat="1" ht="12.75" customHeight="1" x14ac:dyDescent="0.2">
      <c r="A18" s="33" t="s">
        <v>2030</v>
      </c>
      <c r="B18" s="105" t="s">
        <v>2031</v>
      </c>
      <c r="C18" s="146" t="s">
        <v>2030</v>
      </c>
      <c r="D18" s="160"/>
      <c r="E18" s="160"/>
      <c r="F18" s="117" t="str">
        <f t="shared" si="0"/>
        <v>-</v>
      </c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</row>
    <row r="19" spans="1:23" s="102" customFormat="1" ht="12.75" customHeight="1" x14ac:dyDescent="0.2">
      <c r="A19" s="171" t="s">
        <v>2032</v>
      </c>
      <c r="B19" s="105" t="s">
        <v>2033</v>
      </c>
      <c r="C19" s="146" t="s">
        <v>2032</v>
      </c>
      <c r="D19" s="36">
        <f>SUM(D20:D27)-D28</f>
        <v>0</v>
      </c>
      <c r="E19" s="36">
        <f>SUM(E20:E27)-E28</f>
        <v>0</v>
      </c>
      <c r="F19" s="117" t="str">
        <f t="shared" si="0"/>
        <v>-</v>
      </c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</row>
    <row r="20" spans="1:23" s="102" customFormat="1" ht="12.75" customHeight="1" x14ac:dyDescent="0.2">
      <c r="A20" s="33" t="s">
        <v>2034</v>
      </c>
      <c r="B20" s="105" t="s">
        <v>666</v>
      </c>
      <c r="C20" s="146" t="s">
        <v>2034</v>
      </c>
      <c r="D20" s="160"/>
      <c r="E20" s="160"/>
      <c r="F20" s="117" t="str">
        <f t="shared" si="0"/>
        <v>-</v>
      </c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</row>
    <row r="21" spans="1:23" s="102" customFormat="1" ht="12.75" customHeight="1" x14ac:dyDescent="0.2">
      <c r="A21" s="33" t="s">
        <v>2035</v>
      </c>
      <c r="B21" s="105" t="s">
        <v>759</v>
      </c>
      <c r="C21" s="146" t="s">
        <v>2035</v>
      </c>
      <c r="D21" s="160"/>
      <c r="E21" s="160"/>
      <c r="F21" s="117" t="str">
        <f t="shared" si="0"/>
        <v>-</v>
      </c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</row>
    <row r="22" spans="1:23" s="102" customFormat="1" ht="12.75" customHeight="1" x14ac:dyDescent="0.2">
      <c r="A22" s="33" t="s">
        <v>2036</v>
      </c>
      <c r="B22" s="105" t="s">
        <v>670</v>
      </c>
      <c r="C22" s="146" t="s">
        <v>2036</v>
      </c>
      <c r="D22" s="160"/>
      <c r="E22" s="160"/>
      <c r="F22" s="117" t="str">
        <f t="shared" si="0"/>
        <v>-</v>
      </c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</row>
    <row r="23" spans="1:23" s="102" customFormat="1" ht="12.75" customHeight="1" x14ac:dyDescent="0.2">
      <c r="A23" s="33" t="s">
        <v>2037</v>
      </c>
      <c r="B23" s="105" t="s">
        <v>672</v>
      </c>
      <c r="C23" s="146" t="s">
        <v>2037</v>
      </c>
      <c r="D23" s="160"/>
      <c r="E23" s="160"/>
      <c r="F23" s="117" t="str">
        <f t="shared" si="0"/>
        <v>-</v>
      </c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</row>
    <row r="24" spans="1:23" s="102" customFormat="1" ht="12.75" customHeight="1" x14ac:dyDescent="0.2">
      <c r="A24" s="33" t="s">
        <v>2038</v>
      </c>
      <c r="B24" s="105" t="s">
        <v>2039</v>
      </c>
      <c r="C24" s="146" t="s">
        <v>2038</v>
      </c>
      <c r="D24" s="160"/>
      <c r="E24" s="160"/>
      <c r="F24" s="117" t="str">
        <f t="shared" si="0"/>
        <v>-</v>
      </c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</row>
    <row r="25" spans="1:23" s="102" customFormat="1" ht="12.75" customHeight="1" x14ac:dyDescent="0.2">
      <c r="A25" s="33" t="s">
        <v>2040</v>
      </c>
      <c r="B25" s="105" t="s">
        <v>676</v>
      </c>
      <c r="C25" s="146" t="s">
        <v>2040</v>
      </c>
      <c r="D25" s="160"/>
      <c r="E25" s="160"/>
      <c r="F25" s="117" t="str">
        <f t="shared" si="0"/>
        <v>-</v>
      </c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</row>
    <row r="26" spans="1:23" s="102" customFormat="1" ht="12.75" customHeight="1" x14ac:dyDescent="0.2">
      <c r="A26" s="33" t="s">
        <v>2041</v>
      </c>
      <c r="B26" s="105" t="s">
        <v>678</v>
      </c>
      <c r="C26" s="146" t="s">
        <v>2041</v>
      </c>
      <c r="D26" s="160"/>
      <c r="E26" s="160"/>
      <c r="F26" s="117" t="str">
        <f t="shared" si="0"/>
        <v>-</v>
      </c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</row>
    <row r="27" spans="1:23" s="102" customFormat="1" ht="12.75" customHeight="1" x14ac:dyDescent="0.2">
      <c r="A27" s="33" t="s">
        <v>2042</v>
      </c>
      <c r="B27" s="105" t="s">
        <v>680</v>
      </c>
      <c r="C27" s="146" t="s">
        <v>2042</v>
      </c>
      <c r="D27" s="160"/>
      <c r="E27" s="160"/>
      <c r="F27" s="117" t="str">
        <f t="shared" si="0"/>
        <v>-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</row>
    <row r="28" spans="1:23" s="102" customFormat="1" ht="12.75" customHeight="1" x14ac:dyDescent="0.2">
      <c r="A28" s="33" t="s">
        <v>2043</v>
      </c>
      <c r="B28" s="105" t="s">
        <v>2044</v>
      </c>
      <c r="C28" s="146" t="s">
        <v>2043</v>
      </c>
      <c r="D28" s="160"/>
      <c r="E28" s="160"/>
      <c r="F28" s="117" t="str">
        <f t="shared" si="0"/>
        <v>-</v>
      </c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</row>
    <row r="29" spans="1:23" s="102" customFormat="1" ht="12.75" customHeight="1" x14ac:dyDescent="0.2">
      <c r="A29" s="171" t="s">
        <v>2045</v>
      </c>
      <c r="B29" s="105" t="s">
        <v>2046</v>
      </c>
      <c r="C29" s="146" t="s">
        <v>2045</v>
      </c>
      <c r="D29" s="36">
        <f>SUM(D30:D33)-D34</f>
        <v>0</v>
      </c>
      <c r="E29" s="36">
        <f>SUM(E30:E33)-E34</f>
        <v>0</v>
      </c>
      <c r="F29" s="117" t="str">
        <f t="shared" si="0"/>
        <v>-</v>
      </c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</row>
    <row r="30" spans="1:23" s="102" customFormat="1" ht="12.75" customHeight="1" x14ac:dyDescent="0.2">
      <c r="A30" s="33" t="s">
        <v>2047</v>
      </c>
      <c r="B30" s="105" t="s">
        <v>684</v>
      </c>
      <c r="C30" s="146" t="s">
        <v>2047</v>
      </c>
      <c r="D30" s="160"/>
      <c r="E30" s="160"/>
      <c r="F30" s="117" t="str">
        <f t="shared" si="0"/>
        <v>-</v>
      </c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</row>
    <row r="31" spans="1:23" s="102" customFormat="1" ht="12.75" customHeight="1" x14ac:dyDescent="0.2">
      <c r="A31" s="33" t="s">
        <v>2048</v>
      </c>
      <c r="B31" s="105" t="s">
        <v>2049</v>
      </c>
      <c r="C31" s="146" t="s">
        <v>2048</v>
      </c>
      <c r="D31" s="160"/>
      <c r="E31" s="160"/>
      <c r="F31" s="117" t="str">
        <f t="shared" si="0"/>
        <v>-</v>
      </c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</row>
    <row r="32" spans="1:23" s="102" customFormat="1" ht="12.75" customHeight="1" x14ac:dyDescent="0.2">
      <c r="A32" s="33" t="s">
        <v>2050</v>
      </c>
      <c r="B32" s="105" t="s">
        <v>688</v>
      </c>
      <c r="C32" s="146" t="s">
        <v>2050</v>
      </c>
      <c r="D32" s="160"/>
      <c r="E32" s="160"/>
      <c r="F32" s="117" t="str">
        <f t="shared" si="0"/>
        <v>-</v>
      </c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</row>
    <row r="33" spans="1:23" s="102" customFormat="1" ht="12.75" customHeight="1" x14ac:dyDescent="0.2">
      <c r="A33" s="33" t="s">
        <v>2051</v>
      </c>
      <c r="B33" s="105" t="s">
        <v>690</v>
      </c>
      <c r="C33" s="146" t="s">
        <v>2051</v>
      </c>
      <c r="D33" s="160"/>
      <c r="E33" s="160"/>
      <c r="F33" s="117" t="str">
        <f t="shared" si="0"/>
        <v>-</v>
      </c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</row>
    <row r="34" spans="1:23" s="102" customFormat="1" ht="12.75" customHeight="1" x14ac:dyDescent="0.2">
      <c r="A34" s="33" t="s">
        <v>2052</v>
      </c>
      <c r="B34" s="105" t="s">
        <v>2053</v>
      </c>
      <c r="C34" s="146" t="s">
        <v>2052</v>
      </c>
      <c r="D34" s="160"/>
      <c r="E34" s="160"/>
      <c r="F34" s="117" t="str">
        <f t="shared" si="0"/>
        <v>-</v>
      </c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</row>
    <row r="35" spans="1:23" s="102" customFormat="1" ht="24" customHeight="1" x14ac:dyDescent="0.2">
      <c r="A35" s="171" t="s">
        <v>2054</v>
      </c>
      <c r="B35" s="105" t="s">
        <v>2055</v>
      </c>
      <c r="C35" s="146" t="s">
        <v>2054</v>
      </c>
      <c r="D35" s="36">
        <f>SUM(D36:D39)-D40</f>
        <v>0</v>
      </c>
      <c r="E35" s="36">
        <f>SUM(E36:E39)-E40</f>
        <v>0</v>
      </c>
      <c r="F35" s="117" t="str">
        <f t="shared" si="0"/>
        <v>-</v>
      </c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</row>
    <row r="36" spans="1:23" s="102" customFormat="1" ht="12.75" customHeight="1" x14ac:dyDescent="0.2">
      <c r="A36" s="33" t="s">
        <v>2056</v>
      </c>
      <c r="B36" s="105" t="s">
        <v>775</v>
      </c>
      <c r="C36" s="146" t="s">
        <v>2056</v>
      </c>
      <c r="D36" s="160"/>
      <c r="E36" s="160"/>
      <c r="F36" s="117" t="str">
        <f t="shared" si="0"/>
        <v>-</v>
      </c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</row>
    <row r="37" spans="1:23" s="102" customFormat="1" ht="12.75" customHeight="1" x14ac:dyDescent="0.2">
      <c r="A37" s="33" t="s">
        <v>2057</v>
      </c>
      <c r="B37" s="105" t="s">
        <v>696</v>
      </c>
      <c r="C37" s="146" t="s">
        <v>2057</v>
      </c>
      <c r="D37" s="160"/>
      <c r="E37" s="160"/>
      <c r="F37" s="117" t="str">
        <f t="shared" si="0"/>
        <v>-</v>
      </c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</row>
    <row r="38" spans="1:23" s="102" customFormat="1" ht="12.75" customHeight="1" x14ac:dyDescent="0.2">
      <c r="A38" s="33" t="s">
        <v>2058</v>
      </c>
      <c r="B38" s="105" t="s">
        <v>698</v>
      </c>
      <c r="C38" s="146" t="s">
        <v>2058</v>
      </c>
      <c r="D38" s="160"/>
      <c r="E38" s="160"/>
      <c r="F38" s="117" t="str">
        <f t="shared" ref="F38:F69" si="1">IF(D38&gt;0,IF(E38/D38&gt;=100,"&gt;&gt;100",E38/D38*100),"-")</f>
        <v>-</v>
      </c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</row>
    <row r="39" spans="1:23" s="102" customFormat="1" ht="12.75" customHeight="1" x14ac:dyDescent="0.2">
      <c r="A39" s="33" t="s">
        <v>2059</v>
      </c>
      <c r="B39" s="105" t="s">
        <v>700</v>
      </c>
      <c r="C39" s="146" t="s">
        <v>2059</v>
      </c>
      <c r="D39" s="160"/>
      <c r="E39" s="160"/>
      <c r="F39" s="117" t="str">
        <f t="shared" si="1"/>
        <v>-</v>
      </c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</row>
    <row r="40" spans="1:23" s="102" customFormat="1" ht="12.75" customHeight="1" x14ac:dyDescent="0.2">
      <c r="A40" s="33" t="s">
        <v>2060</v>
      </c>
      <c r="B40" s="105" t="s">
        <v>2061</v>
      </c>
      <c r="C40" s="146" t="s">
        <v>2060</v>
      </c>
      <c r="D40" s="160"/>
      <c r="E40" s="160"/>
      <c r="F40" s="117" t="str">
        <f t="shared" si="1"/>
        <v>-</v>
      </c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</row>
    <row r="41" spans="1:23" s="102" customFormat="1" ht="12.75" customHeight="1" x14ac:dyDescent="0.2">
      <c r="A41" s="171" t="s">
        <v>2062</v>
      </c>
      <c r="B41" s="105" t="s">
        <v>2063</v>
      </c>
      <c r="C41" s="146" t="s">
        <v>2062</v>
      </c>
      <c r="D41" s="36">
        <f>SUM(D42:D43)-D44</f>
        <v>0</v>
      </c>
      <c r="E41" s="36">
        <f>SUM(E42:E43)-E44</f>
        <v>0</v>
      </c>
      <c r="F41" s="117" t="str">
        <f t="shared" si="1"/>
        <v>-</v>
      </c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</row>
    <row r="42" spans="1:23" s="102" customFormat="1" ht="12.75" customHeight="1" x14ac:dyDescent="0.2">
      <c r="A42" s="33" t="s">
        <v>2064</v>
      </c>
      <c r="B42" s="105" t="s">
        <v>704</v>
      </c>
      <c r="C42" s="146" t="s">
        <v>2064</v>
      </c>
      <c r="D42" s="160"/>
      <c r="E42" s="160"/>
      <c r="F42" s="117" t="str">
        <f t="shared" si="1"/>
        <v>-</v>
      </c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</row>
    <row r="43" spans="1:23" s="102" customFormat="1" ht="12.75" customHeight="1" x14ac:dyDescent="0.2">
      <c r="A43" s="33" t="s">
        <v>2065</v>
      </c>
      <c r="B43" s="105" t="s">
        <v>706</v>
      </c>
      <c r="C43" s="146" t="s">
        <v>2065</v>
      </c>
      <c r="D43" s="160"/>
      <c r="E43" s="160"/>
      <c r="F43" s="117" t="str">
        <f t="shared" si="1"/>
        <v>-</v>
      </c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</row>
    <row r="44" spans="1:23" s="102" customFormat="1" ht="12.75" customHeight="1" x14ac:dyDescent="0.2">
      <c r="A44" s="33" t="s">
        <v>2066</v>
      </c>
      <c r="B44" s="105" t="s">
        <v>2067</v>
      </c>
      <c r="C44" s="146" t="s">
        <v>2066</v>
      </c>
      <c r="D44" s="160"/>
      <c r="E44" s="160"/>
      <c r="F44" s="117" t="str">
        <f t="shared" si="1"/>
        <v>-</v>
      </c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</row>
    <row r="45" spans="1:23" s="102" customFormat="1" ht="12.75" customHeight="1" x14ac:dyDescent="0.2">
      <c r="A45" s="171" t="s">
        <v>2068</v>
      </c>
      <c r="B45" s="105" t="s">
        <v>2069</v>
      </c>
      <c r="C45" s="146" t="s">
        <v>2068</v>
      </c>
      <c r="D45" s="36">
        <f>SUM(D46:D49)-D50</f>
        <v>0</v>
      </c>
      <c r="E45" s="36">
        <f>SUM(E46:E49)-E50</f>
        <v>0</v>
      </c>
      <c r="F45" s="117" t="str">
        <f t="shared" si="1"/>
        <v>-</v>
      </c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</row>
    <row r="46" spans="1:23" s="102" customFormat="1" ht="12.75" customHeight="1" x14ac:dyDescent="0.2">
      <c r="A46" s="33" t="s">
        <v>2070</v>
      </c>
      <c r="B46" s="105" t="s">
        <v>710</v>
      </c>
      <c r="C46" s="146" t="s">
        <v>2070</v>
      </c>
      <c r="D46" s="160"/>
      <c r="E46" s="160"/>
      <c r="F46" s="117" t="str">
        <f t="shared" si="1"/>
        <v>-</v>
      </c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</row>
    <row r="47" spans="1:23" s="102" customFormat="1" ht="12.75" customHeight="1" x14ac:dyDescent="0.2">
      <c r="A47" s="33" t="s">
        <v>2071</v>
      </c>
      <c r="B47" s="105" t="s">
        <v>2072</v>
      </c>
      <c r="C47" s="146" t="s">
        <v>2071</v>
      </c>
      <c r="D47" s="160"/>
      <c r="E47" s="160"/>
      <c r="F47" s="117" t="str">
        <f t="shared" si="1"/>
        <v>-</v>
      </c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</row>
    <row r="48" spans="1:23" s="102" customFormat="1" ht="12.75" customHeight="1" x14ac:dyDescent="0.2">
      <c r="A48" s="33" t="s">
        <v>2073</v>
      </c>
      <c r="B48" s="105" t="s">
        <v>714</v>
      </c>
      <c r="C48" s="146" t="s">
        <v>2073</v>
      </c>
      <c r="D48" s="160"/>
      <c r="E48" s="160"/>
      <c r="F48" s="117" t="str">
        <f t="shared" si="1"/>
        <v>-</v>
      </c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</row>
    <row r="49" spans="1:23" s="102" customFormat="1" ht="12.75" customHeight="1" x14ac:dyDescent="0.2">
      <c r="A49" s="33" t="s">
        <v>2074</v>
      </c>
      <c r="B49" s="105" t="s">
        <v>716</v>
      </c>
      <c r="C49" s="146" t="s">
        <v>2074</v>
      </c>
      <c r="D49" s="160"/>
      <c r="E49" s="160"/>
      <c r="F49" s="117" t="str">
        <f t="shared" si="1"/>
        <v>-</v>
      </c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</row>
    <row r="50" spans="1:23" s="102" customFormat="1" ht="12.75" customHeight="1" x14ac:dyDescent="0.2">
      <c r="A50" s="33" t="s">
        <v>2075</v>
      </c>
      <c r="B50" s="105" t="s">
        <v>2076</v>
      </c>
      <c r="C50" s="146" t="s">
        <v>2075</v>
      </c>
      <c r="D50" s="160"/>
      <c r="E50" s="160"/>
      <c r="F50" s="117" t="str">
        <f t="shared" si="1"/>
        <v>-</v>
      </c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</row>
    <row r="51" spans="1:23" s="102" customFormat="1" ht="12.75" customHeight="1" x14ac:dyDescent="0.2">
      <c r="A51" s="33" t="s">
        <v>2077</v>
      </c>
      <c r="B51" s="105" t="s">
        <v>2078</v>
      </c>
      <c r="C51" s="146" t="s">
        <v>2077</v>
      </c>
      <c r="D51" s="160"/>
      <c r="E51" s="160"/>
      <c r="F51" s="117" t="str">
        <f t="shared" si="1"/>
        <v>-</v>
      </c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</row>
    <row r="52" spans="1:23" s="102" customFormat="1" ht="12.75" customHeight="1" x14ac:dyDescent="0.2">
      <c r="A52" s="33" t="s">
        <v>2079</v>
      </c>
      <c r="B52" s="105" t="s">
        <v>2080</v>
      </c>
      <c r="C52" s="146" t="s">
        <v>2079</v>
      </c>
      <c r="D52" s="36">
        <f>SUM(D53:D54)-D55</f>
        <v>0</v>
      </c>
      <c r="E52" s="36">
        <f>SUM(E53:E54)-E55</f>
        <v>0</v>
      </c>
      <c r="F52" s="117" t="str">
        <f t="shared" si="1"/>
        <v>-</v>
      </c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</row>
    <row r="53" spans="1:23" s="102" customFormat="1" ht="12.75" customHeight="1" x14ac:dyDescent="0.2">
      <c r="A53" s="33" t="s">
        <v>2081</v>
      </c>
      <c r="B53" s="105" t="s">
        <v>2082</v>
      </c>
      <c r="C53" s="146" t="s">
        <v>2081</v>
      </c>
      <c r="D53" s="160"/>
      <c r="E53" s="160"/>
      <c r="F53" s="117" t="str">
        <f t="shared" si="1"/>
        <v>-</v>
      </c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</row>
    <row r="54" spans="1:23" s="102" customFormat="1" ht="12.75" customHeight="1" x14ac:dyDescent="0.2">
      <c r="A54" s="33" t="s">
        <v>2083</v>
      </c>
      <c r="B54" s="105" t="s">
        <v>2084</v>
      </c>
      <c r="C54" s="146" t="s">
        <v>2083</v>
      </c>
      <c r="D54" s="160"/>
      <c r="E54" s="160"/>
      <c r="F54" s="117" t="str">
        <f t="shared" si="1"/>
        <v>-</v>
      </c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</row>
    <row r="55" spans="1:23" s="102" customFormat="1" ht="12.75" customHeight="1" x14ac:dyDescent="0.2">
      <c r="A55" s="33" t="s">
        <v>2085</v>
      </c>
      <c r="B55" s="105" t="s">
        <v>2086</v>
      </c>
      <c r="C55" s="146" t="s">
        <v>2085</v>
      </c>
      <c r="D55" s="160"/>
      <c r="E55" s="160"/>
      <c r="F55" s="117" t="str">
        <f t="shared" si="1"/>
        <v>-</v>
      </c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</row>
    <row r="56" spans="1:23" s="102" customFormat="1" ht="12.75" customHeight="1" x14ac:dyDescent="0.2">
      <c r="A56" s="33" t="s">
        <v>2087</v>
      </c>
      <c r="B56" s="105" t="s">
        <v>2088</v>
      </c>
      <c r="C56" s="146" t="s">
        <v>2087</v>
      </c>
      <c r="D56" s="36">
        <f>SUM(D57:D62)</f>
        <v>0</v>
      </c>
      <c r="E56" s="36">
        <f>SUM(E57:E62)</f>
        <v>0</v>
      </c>
      <c r="F56" s="117" t="str">
        <f t="shared" si="1"/>
        <v>-</v>
      </c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</row>
    <row r="57" spans="1:23" s="102" customFormat="1" ht="12.75" customHeight="1" x14ac:dyDescent="0.2">
      <c r="A57" s="33" t="s">
        <v>2089</v>
      </c>
      <c r="B57" s="105" t="s">
        <v>2090</v>
      </c>
      <c r="C57" s="146" t="s">
        <v>2089</v>
      </c>
      <c r="D57" s="160"/>
      <c r="E57" s="160"/>
      <c r="F57" s="117" t="str">
        <f t="shared" si="1"/>
        <v>-</v>
      </c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</row>
    <row r="58" spans="1:23" s="102" customFormat="1" ht="12.75" customHeight="1" x14ac:dyDescent="0.2">
      <c r="A58" s="33" t="s">
        <v>2091</v>
      </c>
      <c r="B58" s="105" t="s">
        <v>2092</v>
      </c>
      <c r="C58" s="146" t="s">
        <v>2091</v>
      </c>
      <c r="D58" s="160"/>
      <c r="E58" s="160"/>
      <c r="F58" s="117" t="str">
        <f t="shared" si="1"/>
        <v>-</v>
      </c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</row>
    <row r="59" spans="1:23" s="102" customFormat="1" ht="12.75" customHeight="1" x14ac:dyDescent="0.2">
      <c r="A59" s="33" t="s">
        <v>2093</v>
      </c>
      <c r="B59" s="105" t="s">
        <v>2094</v>
      </c>
      <c r="C59" s="146" t="s">
        <v>2093</v>
      </c>
      <c r="D59" s="160"/>
      <c r="E59" s="160"/>
      <c r="F59" s="117" t="str">
        <f t="shared" si="1"/>
        <v>-</v>
      </c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</row>
    <row r="60" spans="1:23" s="102" customFormat="1" ht="12.75" customHeight="1" x14ac:dyDescent="0.2">
      <c r="A60" s="33" t="s">
        <v>2095</v>
      </c>
      <c r="B60" s="105" t="s">
        <v>2096</v>
      </c>
      <c r="C60" s="146" t="s">
        <v>2095</v>
      </c>
      <c r="D60" s="160"/>
      <c r="E60" s="160"/>
      <c r="F60" s="117" t="str">
        <f t="shared" si="1"/>
        <v>-</v>
      </c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</row>
    <row r="61" spans="1:23" s="102" customFormat="1" ht="12.75" customHeight="1" x14ac:dyDescent="0.2">
      <c r="A61" s="33" t="s">
        <v>2097</v>
      </c>
      <c r="B61" s="105" t="s">
        <v>2098</v>
      </c>
      <c r="C61" s="146" t="s">
        <v>2097</v>
      </c>
      <c r="D61" s="160"/>
      <c r="E61" s="160"/>
      <c r="F61" s="117" t="str">
        <f t="shared" si="1"/>
        <v>-</v>
      </c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</row>
    <row r="62" spans="1:23" s="102" customFormat="1" ht="12.75" customHeight="1" x14ac:dyDescent="0.2">
      <c r="A62" s="33" t="s">
        <v>2099</v>
      </c>
      <c r="B62" s="105" t="s">
        <v>2100</v>
      </c>
      <c r="C62" s="146" t="s">
        <v>2099</v>
      </c>
      <c r="D62" s="160"/>
      <c r="E62" s="160"/>
      <c r="F62" s="117" t="str">
        <f t="shared" si="1"/>
        <v>-</v>
      </c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</row>
    <row r="63" spans="1:23" s="102" customFormat="1" ht="12.75" customHeight="1" x14ac:dyDescent="0.2">
      <c r="A63" s="33" t="s">
        <v>2101</v>
      </c>
      <c r="B63" s="105" t="s">
        <v>2102</v>
      </c>
      <c r="C63" s="146" t="s">
        <v>2101</v>
      </c>
      <c r="D63" s="36">
        <f>SUM(D64:D68)</f>
        <v>0</v>
      </c>
      <c r="E63" s="36">
        <f>SUM(E64:E68)</f>
        <v>0</v>
      </c>
      <c r="F63" s="117" t="str">
        <f t="shared" si="1"/>
        <v>-</v>
      </c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</row>
    <row r="64" spans="1:23" s="102" customFormat="1" ht="12.75" customHeight="1" x14ac:dyDescent="0.2">
      <c r="A64" s="33" t="s">
        <v>2103</v>
      </c>
      <c r="B64" s="105" t="s">
        <v>2104</v>
      </c>
      <c r="C64" s="146" t="s">
        <v>2103</v>
      </c>
      <c r="D64" s="160"/>
      <c r="E64" s="160"/>
      <c r="F64" s="117" t="str">
        <f t="shared" si="1"/>
        <v>-</v>
      </c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</row>
    <row r="65" spans="1:23" s="102" customFormat="1" ht="12.75" customHeight="1" x14ac:dyDescent="0.2">
      <c r="A65" s="33" t="s">
        <v>2105</v>
      </c>
      <c r="B65" s="105" t="s">
        <v>2106</v>
      </c>
      <c r="C65" s="146" t="s">
        <v>2105</v>
      </c>
      <c r="D65" s="160"/>
      <c r="E65" s="160"/>
      <c r="F65" s="117" t="str">
        <f t="shared" si="1"/>
        <v>-</v>
      </c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</row>
    <row r="66" spans="1:23" s="102" customFormat="1" ht="12.75" customHeight="1" x14ac:dyDescent="0.2">
      <c r="A66" s="33" t="s">
        <v>2107</v>
      </c>
      <c r="B66" s="105" t="s">
        <v>2108</v>
      </c>
      <c r="C66" s="146" t="s">
        <v>2107</v>
      </c>
      <c r="D66" s="160"/>
      <c r="E66" s="160"/>
      <c r="F66" s="117" t="str">
        <f t="shared" si="1"/>
        <v>-</v>
      </c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</row>
    <row r="67" spans="1:23" s="102" customFormat="1" ht="12.75" customHeight="1" x14ac:dyDescent="0.2">
      <c r="A67" s="33" t="s">
        <v>2109</v>
      </c>
      <c r="B67" s="105" t="s">
        <v>2110</v>
      </c>
      <c r="C67" s="146" t="s">
        <v>2109</v>
      </c>
      <c r="D67" s="160"/>
      <c r="E67" s="160"/>
      <c r="F67" s="117" t="str">
        <f t="shared" si="1"/>
        <v>-</v>
      </c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</row>
    <row r="68" spans="1:23" s="102" customFormat="1" ht="24" customHeight="1" x14ac:dyDescent="0.2">
      <c r="A68" s="33" t="s">
        <v>2111</v>
      </c>
      <c r="B68" s="105" t="s">
        <v>2112</v>
      </c>
      <c r="C68" s="146" t="s">
        <v>2111</v>
      </c>
      <c r="D68" s="160"/>
      <c r="E68" s="160"/>
      <c r="F68" s="117" t="str">
        <f t="shared" si="1"/>
        <v>-</v>
      </c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</row>
    <row r="69" spans="1:23" s="102" customFormat="1" ht="12.75" customHeight="1" x14ac:dyDescent="0.2">
      <c r="A69" s="33" t="s">
        <v>2113</v>
      </c>
      <c r="B69" s="105" t="s">
        <v>2114</v>
      </c>
      <c r="C69" s="146" t="s">
        <v>2113</v>
      </c>
      <c r="D69" s="36">
        <f>D70+D82+D88+D119+D135+D147+D165+D171</f>
        <v>0</v>
      </c>
      <c r="E69" s="36">
        <f>E70+E82+E88+E119+E135+E147+E165+E171</f>
        <v>0</v>
      </c>
      <c r="F69" s="117" t="str">
        <f t="shared" si="1"/>
        <v>-</v>
      </c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</row>
    <row r="70" spans="1:23" s="102" customFormat="1" ht="12.75" customHeight="1" x14ac:dyDescent="0.2">
      <c r="A70" s="33" t="s">
        <v>1272</v>
      </c>
      <c r="B70" s="105" t="s">
        <v>2115</v>
      </c>
      <c r="C70" s="146" t="s">
        <v>1272</v>
      </c>
      <c r="D70" s="36">
        <f>+D71+D76+D80+D81</f>
        <v>0</v>
      </c>
      <c r="E70" s="36">
        <f>+E71+E76+E80+E81</f>
        <v>0</v>
      </c>
      <c r="F70" s="117" t="str">
        <f t="shared" ref="F70:F101" si="2">IF(D70&gt;0,IF(E70/D70&gt;=100,"&gt;&gt;100",E70/D70*100),"-")</f>
        <v>-</v>
      </c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</row>
    <row r="71" spans="1:23" s="102" customFormat="1" ht="12.75" customHeight="1" x14ac:dyDescent="0.2">
      <c r="A71" s="33" t="s">
        <v>2116</v>
      </c>
      <c r="B71" s="105" t="s">
        <v>2117</v>
      </c>
      <c r="C71" s="146" t="s">
        <v>2116</v>
      </c>
      <c r="D71" s="36">
        <f>SUM(D72:D75)</f>
        <v>0</v>
      </c>
      <c r="E71" s="36">
        <f>SUM(E72:E75)</f>
        <v>0</v>
      </c>
      <c r="F71" s="117" t="str">
        <f t="shared" si="2"/>
        <v>-</v>
      </c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</row>
    <row r="72" spans="1:23" s="102" customFormat="1" ht="12.75" customHeight="1" x14ac:dyDescent="0.2">
      <c r="A72" s="33" t="s">
        <v>2118</v>
      </c>
      <c r="B72" s="105" t="s">
        <v>2119</v>
      </c>
      <c r="C72" s="146" t="s">
        <v>2118</v>
      </c>
      <c r="D72" s="160"/>
      <c r="E72" s="160"/>
      <c r="F72" s="117" t="str">
        <f t="shared" si="2"/>
        <v>-</v>
      </c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</row>
    <row r="73" spans="1:23" s="102" customFormat="1" ht="12.75" customHeight="1" x14ac:dyDescent="0.2">
      <c r="A73" s="33" t="s">
        <v>2120</v>
      </c>
      <c r="B73" s="105" t="s">
        <v>2121</v>
      </c>
      <c r="C73" s="146" t="s">
        <v>2120</v>
      </c>
      <c r="D73" s="160"/>
      <c r="E73" s="160"/>
      <c r="F73" s="117" t="str">
        <f t="shared" si="2"/>
        <v>-</v>
      </c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</row>
    <row r="74" spans="1:23" s="102" customFormat="1" ht="12.75" customHeight="1" x14ac:dyDescent="0.2">
      <c r="A74" s="33" t="s">
        <v>2122</v>
      </c>
      <c r="B74" s="105" t="s">
        <v>2123</v>
      </c>
      <c r="C74" s="146" t="s">
        <v>2122</v>
      </c>
      <c r="D74" s="160"/>
      <c r="E74" s="160"/>
      <c r="F74" s="117" t="str">
        <f t="shared" si="2"/>
        <v>-</v>
      </c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</row>
    <row r="75" spans="1:23" s="102" customFormat="1" ht="12.75" customHeight="1" x14ac:dyDescent="0.2">
      <c r="A75" s="33" t="s">
        <v>2124</v>
      </c>
      <c r="B75" s="105" t="s">
        <v>2125</v>
      </c>
      <c r="C75" s="146" t="s">
        <v>2124</v>
      </c>
      <c r="D75" s="160"/>
      <c r="E75" s="160"/>
      <c r="F75" s="117" t="str">
        <f t="shared" si="2"/>
        <v>-</v>
      </c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</row>
    <row r="76" spans="1:23" s="102" customFormat="1" ht="24" customHeight="1" x14ac:dyDescent="0.2">
      <c r="A76" s="33" t="s">
        <v>2126</v>
      </c>
      <c r="B76" s="105" t="s">
        <v>2127</v>
      </c>
      <c r="C76" s="146" t="s">
        <v>2126</v>
      </c>
      <c r="D76" s="36">
        <f>SUM(D77:D79)</f>
        <v>0</v>
      </c>
      <c r="E76" s="36">
        <f>SUM(E77:E79)</f>
        <v>0</v>
      </c>
      <c r="F76" s="117" t="str">
        <f t="shared" si="2"/>
        <v>-</v>
      </c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</row>
    <row r="77" spans="1:23" s="102" customFormat="1" ht="12.75" customHeight="1" x14ac:dyDescent="0.2">
      <c r="A77" s="33" t="s">
        <v>2128</v>
      </c>
      <c r="B77" s="105" t="s">
        <v>2129</v>
      </c>
      <c r="C77" s="146" t="s">
        <v>2128</v>
      </c>
      <c r="D77" s="160"/>
      <c r="E77" s="160"/>
      <c r="F77" s="117" t="str">
        <f t="shared" si="2"/>
        <v>-</v>
      </c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</row>
    <row r="78" spans="1:23" s="102" customFormat="1" ht="12.75" customHeight="1" x14ac:dyDescent="0.2">
      <c r="A78" s="33" t="s">
        <v>2130</v>
      </c>
      <c r="B78" s="105" t="s">
        <v>2131</v>
      </c>
      <c r="C78" s="146" t="s">
        <v>2130</v>
      </c>
      <c r="D78" s="160"/>
      <c r="E78" s="160"/>
      <c r="F78" s="117" t="str">
        <f t="shared" si="2"/>
        <v>-</v>
      </c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</row>
    <row r="79" spans="1:23" s="102" customFormat="1" ht="12.75" customHeight="1" x14ac:dyDescent="0.2">
      <c r="A79" s="33" t="s">
        <v>2132</v>
      </c>
      <c r="B79" s="105" t="s">
        <v>2133</v>
      </c>
      <c r="C79" s="146" t="s">
        <v>2132</v>
      </c>
      <c r="D79" s="160"/>
      <c r="E79" s="160"/>
      <c r="F79" s="117" t="str">
        <f t="shared" si="2"/>
        <v>-</v>
      </c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</row>
    <row r="80" spans="1:23" s="102" customFormat="1" ht="12.75" customHeight="1" x14ac:dyDescent="0.2">
      <c r="A80" s="33" t="s">
        <v>2134</v>
      </c>
      <c r="B80" s="105" t="s">
        <v>2135</v>
      </c>
      <c r="C80" s="146" t="s">
        <v>2134</v>
      </c>
      <c r="D80" s="160"/>
      <c r="E80" s="160"/>
      <c r="F80" s="117" t="str">
        <f t="shared" si="2"/>
        <v>-</v>
      </c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</row>
    <row r="81" spans="1:23" s="102" customFormat="1" ht="12.75" customHeight="1" x14ac:dyDescent="0.2">
      <c r="A81" s="33" t="s">
        <v>2136</v>
      </c>
      <c r="B81" s="105" t="s">
        <v>2137</v>
      </c>
      <c r="C81" s="146" t="s">
        <v>2136</v>
      </c>
      <c r="D81" s="160"/>
      <c r="E81" s="160"/>
      <c r="F81" s="117" t="str">
        <f t="shared" si="2"/>
        <v>-</v>
      </c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</row>
    <row r="82" spans="1:23" s="102" customFormat="1" ht="24" customHeight="1" x14ac:dyDescent="0.2">
      <c r="A82" s="33" t="s">
        <v>2138</v>
      </c>
      <c r="B82" s="105" t="s">
        <v>2139</v>
      </c>
      <c r="C82" s="146" t="s">
        <v>2138</v>
      </c>
      <c r="D82" s="36">
        <f>SUM(D83:D85)-D86+D87</f>
        <v>0</v>
      </c>
      <c r="E82" s="36">
        <f>SUM(E83:E85)-E86+E87</f>
        <v>0</v>
      </c>
      <c r="F82" s="117" t="str">
        <f t="shared" si="2"/>
        <v>-</v>
      </c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</row>
    <row r="83" spans="1:23" s="102" customFormat="1" ht="12.75" customHeight="1" x14ac:dyDescent="0.2">
      <c r="A83" s="33" t="s">
        <v>2140</v>
      </c>
      <c r="B83" s="105" t="s">
        <v>2141</v>
      </c>
      <c r="C83" s="146" t="s">
        <v>2140</v>
      </c>
      <c r="D83" s="160"/>
      <c r="E83" s="160"/>
      <c r="F83" s="117" t="str">
        <f t="shared" si="2"/>
        <v>-</v>
      </c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</row>
    <row r="84" spans="1:23" s="102" customFormat="1" ht="12.75" customHeight="1" x14ac:dyDescent="0.2">
      <c r="A84" s="33" t="s">
        <v>2142</v>
      </c>
      <c r="B84" s="105" t="s">
        <v>2143</v>
      </c>
      <c r="C84" s="146" t="s">
        <v>2142</v>
      </c>
      <c r="D84" s="160"/>
      <c r="E84" s="160"/>
      <c r="F84" s="117" t="str">
        <f t="shared" si="2"/>
        <v>-</v>
      </c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</row>
    <row r="85" spans="1:23" s="102" customFormat="1" ht="12.75" customHeight="1" x14ac:dyDescent="0.2">
      <c r="A85" s="33" t="s">
        <v>2144</v>
      </c>
      <c r="B85" s="105" t="s">
        <v>2145</v>
      </c>
      <c r="C85" s="146" t="s">
        <v>2144</v>
      </c>
      <c r="D85" s="160"/>
      <c r="E85" s="160"/>
      <c r="F85" s="117" t="str">
        <f t="shared" si="2"/>
        <v>-</v>
      </c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</row>
    <row r="86" spans="1:23" s="102" customFormat="1" ht="24" customHeight="1" x14ac:dyDescent="0.2">
      <c r="A86" s="33" t="s">
        <v>2146</v>
      </c>
      <c r="B86" s="105" t="s">
        <v>2147</v>
      </c>
      <c r="C86" s="146" t="s">
        <v>2146</v>
      </c>
      <c r="D86" s="160"/>
      <c r="E86" s="160"/>
      <c r="F86" s="117" t="str">
        <f t="shared" si="2"/>
        <v>-</v>
      </c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</row>
    <row r="87" spans="1:23" s="102" customFormat="1" ht="12.75" customHeight="1" x14ac:dyDescent="0.2">
      <c r="A87" s="33" t="s">
        <v>2148</v>
      </c>
      <c r="B87" s="105" t="s">
        <v>2149</v>
      </c>
      <c r="C87" s="146" t="s">
        <v>2148</v>
      </c>
      <c r="D87" s="160"/>
      <c r="E87" s="160"/>
      <c r="F87" s="117" t="str">
        <f t="shared" si="2"/>
        <v>-</v>
      </c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</row>
    <row r="88" spans="1:23" s="102" customFormat="1" ht="12.75" customHeight="1" x14ac:dyDescent="0.2">
      <c r="A88" s="33" t="s">
        <v>2150</v>
      </c>
      <c r="B88" s="105" t="s">
        <v>2151</v>
      </c>
      <c r="C88" s="146" t="s">
        <v>2150</v>
      </c>
      <c r="D88" s="36">
        <f>D89+D107-D118</f>
        <v>0</v>
      </c>
      <c r="E88" s="36">
        <f>E89+E107-E118</f>
        <v>0</v>
      </c>
      <c r="F88" s="117" t="str">
        <f t="shared" si="2"/>
        <v>-</v>
      </c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</row>
    <row r="89" spans="1:23" s="102" customFormat="1" ht="36" customHeight="1" x14ac:dyDescent="0.2">
      <c r="A89" s="33"/>
      <c r="B89" s="105" t="s">
        <v>2152</v>
      </c>
      <c r="C89" s="146" t="s">
        <v>2153</v>
      </c>
      <c r="D89" s="36">
        <f>SUM(D90:D106)</f>
        <v>0</v>
      </c>
      <c r="E89" s="36">
        <f>SUM(E90:E106)</f>
        <v>0</v>
      </c>
      <c r="F89" s="117" t="str">
        <f t="shared" si="2"/>
        <v>-</v>
      </c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</row>
    <row r="90" spans="1:23" s="102" customFormat="1" ht="12.75" customHeight="1" x14ac:dyDescent="0.2">
      <c r="A90" s="33" t="s">
        <v>2154</v>
      </c>
      <c r="B90" s="105" t="s">
        <v>2155</v>
      </c>
      <c r="C90" s="146" t="s">
        <v>2154</v>
      </c>
      <c r="D90" s="160"/>
      <c r="E90" s="160"/>
      <c r="F90" s="117" t="str">
        <f t="shared" si="2"/>
        <v>-</v>
      </c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</row>
    <row r="91" spans="1:23" s="102" customFormat="1" ht="12.75" customHeight="1" x14ac:dyDescent="0.2">
      <c r="A91" s="33" t="s">
        <v>2156</v>
      </c>
      <c r="B91" s="105" t="s">
        <v>2157</v>
      </c>
      <c r="C91" s="146" t="s">
        <v>2156</v>
      </c>
      <c r="D91" s="160"/>
      <c r="E91" s="160"/>
      <c r="F91" s="117" t="str">
        <f t="shared" si="2"/>
        <v>-</v>
      </c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</row>
    <row r="92" spans="1:23" s="102" customFormat="1" ht="12.75" customHeight="1" x14ac:dyDescent="0.2">
      <c r="A92" s="33" t="s">
        <v>2158</v>
      </c>
      <c r="B92" s="105" t="s">
        <v>2159</v>
      </c>
      <c r="C92" s="146" t="s">
        <v>2158</v>
      </c>
      <c r="D92" s="160"/>
      <c r="E92" s="160"/>
      <c r="F92" s="117" t="str">
        <f t="shared" si="2"/>
        <v>-</v>
      </c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</row>
    <row r="93" spans="1:23" s="102" customFormat="1" ht="12.75" customHeight="1" x14ac:dyDescent="0.2">
      <c r="A93" s="33" t="s">
        <v>2160</v>
      </c>
      <c r="B93" s="105" t="s">
        <v>2161</v>
      </c>
      <c r="C93" s="146" t="s">
        <v>2160</v>
      </c>
      <c r="D93" s="160"/>
      <c r="E93" s="160"/>
      <c r="F93" s="117" t="str">
        <f t="shared" si="2"/>
        <v>-</v>
      </c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</row>
    <row r="94" spans="1:23" s="102" customFormat="1" ht="12.75" customHeight="1" x14ac:dyDescent="0.2">
      <c r="A94" s="33" t="s">
        <v>2162</v>
      </c>
      <c r="B94" s="105" t="s">
        <v>2163</v>
      </c>
      <c r="C94" s="146" t="s">
        <v>2162</v>
      </c>
      <c r="D94" s="160"/>
      <c r="E94" s="160"/>
      <c r="F94" s="117" t="str">
        <f t="shared" si="2"/>
        <v>-</v>
      </c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</row>
    <row r="95" spans="1:23" s="102" customFormat="1" ht="12.75" customHeight="1" x14ac:dyDescent="0.2">
      <c r="A95" s="33" t="s">
        <v>2164</v>
      </c>
      <c r="B95" s="105" t="s">
        <v>2165</v>
      </c>
      <c r="C95" s="146" t="s">
        <v>2164</v>
      </c>
      <c r="D95" s="160"/>
      <c r="E95" s="160"/>
      <c r="F95" s="117" t="str">
        <f t="shared" si="2"/>
        <v>-</v>
      </c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</row>
    <row r="96" spans="1:23" s="102" customFormat="1" ht="12.75" customHeight="1" x14ac:dyDescent="0.2">
      <c r="A96" s="33" t="s">
        <v>2166</v>
      </c>
      <c r="B96" s="105" t="s">
        <v>2167</v>
      </c>
      <c r="C96" s="146" t="s">
        <v>2166</v>
      </c>
      <c r="D96" s="160"/>
      <c r="E96" s="160"/>
      <c r="F96" s="117" t="str">
        <f t="shared" si="2"/>
        <v>-</v>
      </c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</row>
    <row r="97" spans="1:23" s="102" customFormat="1" ht="12.75" customHeight="1" x14ac:dyDescent="0.2">
      <c r="A97" s="33" t="s">
        <v>2168</v>
      </c>
      <c r="B97" s="105" t="s">
        <v>2169</v>
      </c>
      <c r="C97" s="146" t="s">
        <v>2168</v>
      </c>
      <c r="D97" s="160"/>
      <c r="E97" s="160"/>
      <c r="F97" s="117" t="str">
        <f t="shared" si="2"/>
        <v>-</v>
      </c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</row>
    <row r="98" spans="1:23" s="102" customFormat="1" ht="12.75" customHeight="1" x14ac:dyDescent="0.2">
      <c r="A98" s="33" t="s">
        <v>2170</v>
      </c>
      <c r="B98" s="105" t="s">
        <v>2171</v>
      </c>
      <c r="C98" s="146" t="s">
        <v>2170</v>
      </c>
      <c r="D98" s="160"/>
      <c r="E98" s="160"/>
      <c r="F98" s="117" t="str">
        <f t="shared" si="2"/>
        <v>-</v>
      </c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</row>
    <row r="99" spans="1:23" s="102" customFormat="1" ht="12.75" customHeight="1" x14ac:dyDescent="0.2">
      <c r="A99" s="33" t="s">
        <v>2172</v>
      </c>
      <c r="B99" s="105" t="s">
        <v>2173</v>
      </c>
      <c r="C99" s="146" t="s">
        <v>2172</v>
      </c>
      <c r="D99" s="160"/>
      <c r="E99" s="160"/>
      <c r="F99" s="117" t="str">
        <f t="shared" si="2"/>
        <v>-</v>
      </c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</row>
    <row r="100" spans="1:23" s="102" customFormat="1" ht="12.75" customHeight="1" x14ac:dyDescent="0.2">
      <c r="A100" s="33" t="s">
        <v>2174</v>
      </c>
      <c r="B100" s="105" t="s">
        <v>2175</v>
      </c>
      <c r="C100" s="146" t="s">
        <v>2174</v>
      </c>
      <c r="D100" s="160"/>
      <c r="E100" s="160"/>
      <c r="F100" s="117" t="str">
        <f t="shared" si="2"/>
        <v>-</v>
      </c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</row>
    <row r="101" spans="1:23" s="102" customFormat="1" ht="12.75" customHeight="1" x14ac:dyDescent="0.2">
      <c r="A101" s="33" t="s">
        <v>2176</v>
      </c>
      <c r="B101" s="105" t="s">
        <v>2177</v>
      </c>
      <c r="C101" s="146" t="s">
        <v>2176</v>
      </c>
      <c r="D101" s="160"/>
      <c r="E101" s="160"/>
      <c r="F101" s="117" t="str">
        <f t="shared" si="2"/>
        <v>-</v>
      </c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</row>
    <row r="102" spans="1:23" s="102" customFormat="1" ht="12.75" customHeight="1" x14ac:dyDescent="0.2">
      <c r="A102" s="33" t="s">
        <v>2178</v>
      </c>
      <c r="B102" s="105" t="s">
        <v>2179</v>
      </c>
      <c r="C102" s="146" t="s">
        <v>2178</v>
      </c>
      <c r="D102" s="160"/>
      <c r="E102" s="160"/>
      <c r="F102" s="117" t="str">
        <f t="shared" ref="F102:F133" si="3">IF(D102&gt;0,IF(E102/D102&gt;=100,"&gt;&gt;100",E102/D102*100),"-")</f>
        <v>-</v>
      </c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</row>
    <row r="103" spans="1:23" s="102" customFormat="1" ht="12.75" customHeight="1" x14ac:dyDescent="0.2">
      <c r="A103" s="33" t="s">
        <v>2180</v>
      </c>
      <c r="B103" s="105" t="s">
        <v>2181</v>
      </c>
      <c r="C103" s="146" t="s">
        <v>2180</v>
      </c>
      <c r="D103" s="160"/>
      <c r="E103" s="160"/>
      <c r="F103" s="117" t="str">
        <f t="shared" si="3"/>
        <v>-</v>
      </c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</row>
    <row r="104" spans="1:23" s="102" customFormat="1" ht="12.75" customHeight="1" x14ac:dyDescent="0.2">
      <c r="A104" s="33" t="s">
        <v>2182</v>
      </c>
      <c r="B104" s="105" t="s">
        <v>2183</v>
      </c>
      <c r="C104" s="146" t="s">
        <v>2182</v>
      </c>
      <c r="D104" s="160"/>
      <c r="E104" s="160"/>
      <c r="F104" s="117" t="str">
        <f t="shared" si="3"/>
        <v>-</v>
      </c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</row>
    <row r="105" spans="1:23" s="102" customFormat="1" ht="12.75" customHeight="1" x14ac:dyDescent="0.2">
      <c r="A105" s="33" t="s">
        <v>2184</v>
      </c>
      <c r="B105" s="105" t="s">
        <v>2185</v>
      </c>
      <c r="C105" s="146" t="s">
        <v>2184</v>
      </c>
      <c r="D105" s="160"/>
      <c r="E105" s="160"/>
      <c r="F105" s="117" t="str">
        <f t="shared" si="3"/>
        <v>-</v>
      </c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</row>
    <row r="106" spans="1:23" s="102" customFormat="1" ht="12" customHeight="1" x14ac:dyDescent="0.2">
      <c r="A106" s="33" t="s">
        <v>2186</v>
      </c>
      <c r="B106" s="105" t="s">
        <v>2187</v>
      </c>
      <c r="C106" s="146" t="s">
        <v>2186</v>
      </c>
      <c r="D106" s="160"/>
      <c r="E106" s="160"/>
      <c r="F106" s="117" t="str">
        <f t="shared" si="3"/>
        <v>-</v>
      </c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</row>
    <row r="107" spans="1:23" s="102" customFormat="1" ht="24" customHeight="1" x14ac:dyDescent="0.2">
      <c r="A107" s="33"/>
      <c r="B107" s="105" t="s">
        <v>2188</v>
      </c>
      <c r="C107" s="146" t="s">
        <v>2189</v>
      </c>
      <c r="D107" s="36">
        <f>SUM(D108:D117)</f>
        <v>0</v>
      </c>
      <c r="E107" s="36">
        <f>SUM(E108:E117)</f>
        <v>0</v>
      </c>
      <c r="F107" s="117" t="str">
        <f t="shared" si="3"/>
        <v>-</v>
      </c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</row>
    <row r="108" spans="1:23" s="102" customFormat="1" ht="12.75" customHeight="1" x14ac:dyDescent="0.2">
      <c r="A108" s="33" t="s">
        <v>2190</v>
      </c>
      <c r="B108" s="105" t="s">
        <v>2191</v>
      </c>
      <c r="C108" s="146" t="s">
        <v>2190</v>
      </c>
      <c r="D108" s="160"/>
      <c r="E108" s="160"/>
      <c r="F108" s="117" t="str">
        <f t="shared" si="3"/>
        <v>-</v>
      </c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</row>
    <row r="109" spans="1:23" s="102" customFormat="1" ht="12.75" customHeight="1" x14ac:dyDescent="0.2">
      <c r="A109" s="33" t="s">
        <v>2192</v>
      </c>
      <c r="B109" s="105" t="s">
        <v>2193</v>
      </c>
      <c r="C109" s="146" t="s">
        <v>2192</v>
      </c>
      <c r="D109" s="160"/>
      <c r="E109" s="160"/>
      <c r="F109" s="117" t="str">
        <f t="shared" si="3"/>
        <v>-</v>
      </c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</row>
    <row r="110" spans="1:23" s="102" customFormat="1" ht="12.75" customHeight="1" x14ac:dyDescent="0.2">
      <c r="A110" s="33" t="s">
        <v>2194</v>
      </c>
      <c r="B110" s="105" t="s">
        <v>2195</v>
      </c>
      <c r="C110" s="146" t="s">
        <v>2194</v>
      </c>
      <c r="D110" s="160"/>
      <c r="E110" s="160"/>
      <c r="F110" s="117" t="str">
        <f t="shared" si="3"/>
        <v>-</v>
      </c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</row>
    <row r="111" spans="1:23" s="102" customFormat="1" ht="12.75" customHeight="1" x14ac:dyDescent="0.2">
      <c r="A111" s="33" t="s">
        <v>2196</v>
      </c>
      <c r="B111" s="105" t="s">
        <v>2197</v>
      </c>
      <c r="C111" s="146" t="s">
        <v>2196</v>
      </c>
      <c r="D111" s="160"/>
      <c r="E111" s="160"/>
      <c r="F111" s="117" t="str">
        <f t="shared" si="3"/>
        <v>-</v>
      </c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</row>
    <row r="112" spans="1:23" s="102" customFormat="1" ht="12.75" customHeight="1" x14ac:dyDescent="0.2">
      <c r="A112" s="33" t="s">
        <v>2198</v>
      </c>
      <c r="B112" s="105" t="s">
        <v>2199</v>
      </c>
      <c r="C112" s="146" t="s">
        <v>2198</v>
      </c>
      <c r="D112" s="160"/>
      <c r="E112" s="160"/>
      <c r="F112" s="117" t="str">
        <f t="shared" si="3"/>
        <v>-</v>
      </c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</row>
    <row r="113" spans="1:23" s="102" customFormat="1" ht="12.75" customHeight="1" x14ac:dyDescent="0.2">
      <c r="A113" s="33" t="s">
        <v>2200</v>
      </c>
      <c r="B113" s="105" t="s">
        <v>2201</v>
      </c>
      <c r="C113" s="146" t="s">
        <v>2200</v>
      </c>
      <c r="D113" s="160"/>
      <c r="E113" s="160"/>
      <c r="F113" s="117" t="str">
        <f t="shared" si="3"/>
        <v>-</v>
      </c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</row>
    <row r="114" spans="1:23" s="102" customFormat="1" ht="12.75" customHeight="1" x14ac:dyDescent="0.2">
      <c r="A114" s="33" t="s">
        <v>2202</v>
      </c>
      <c r="B114" s="105" t="s">
        <v>2203</v>
      </c>
      <c r="C114" s="146" t="s">
        <v>2202</v>
      </c>
      <c r="D114" s="160"/>
      <c r="E114" s="160"/>
      <c r="F114" s="117" t="str">
        <f t="shared" si="3"/>
        <v>-</v>
      </c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</row>
    <row r="115" spans="1:23" s="102" customFormat="1" ht="12.75" customHeight="1" x14ac:dyDescent="0.2">
      <c r="A115" s="33" t="s">
        <v>2204</v>
      </c>
      <c r="B115" s="105" t="s">
        <v>2205</v>
      </c>
      <c r="C115" s="146" t="s">
        <v>2204</v>
      </c>
      <c r="D115" s="160"/>
      <c r="E115" s="160"/>
      <c r="F115" s="117" t="str">
        <f t="shared" si="3"/>
        <v>-</v>
      </c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</row>
    <row r="116" spans="1:23" s="102" customFormat="1" ht="12.75" customHeight="1" x14ac:dyDescent="0.2">
      <c r="A116" s="33" t="s">
        <v>2206</v>
      </c>
      <c r="B116" s="105" t="s">
        <v>2207</v>
      </c>
      <c r="C116" s="146" t="s">
        <v>2206</v>
      </c>
      <c r="D116" s="160"/>
      <c r="E116" s="160"/>
      <c r="F116" s="117" t="str">
        <f t="shared" si="3"/>
        <v>-</v>
      </c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</row>
    <row r="117" spans="1:23" s="102" customFormat="1" ht="12.75" customHeight="1" x14ac:dyDescent="0.2">
      <c r="A117" s="33" t="s">
        <v>2208</v>
      </c>
      <c r="B117" s="105" t="s">
        <v>2209</v>
      </c>
      <c r="C117" s="146" t="s">
        <v>2208</v>
      </c>
      <c r="D117" s="160"/>
      <c r="E117" s="160"/>
      <c r="F117" s="117" t="str">
        <f t="shared" si="3"/>
        <v>-</v>
      </c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</row>
    <row r="118" spans="1:23" s="102" customFormat="1" ht="12.75" customHeight="1" x14ac:dyDescent="0.2">
      <c r="A118" s="33" t="s">
        <v>2210</v>
      </c>
      <c r="B118" s="105" t="s">
        <v>2211</v>
      </c>
      <c r="C118" s="146" t="s">
        <v>2210</v>
      </c>
      <c r="D118" s="160"/>
      <c r="E118" s="160"/>
      <c r="F118" s="117" t="str">
        <f t="shared" si="3"/>
        <v>-</v>
      </c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</row>
    <row r="119" spans="1:23" s="102" customFormat="1" ht="12.75" customHeight="1" x14ac:dyDescent="0.2">
      <c r="A119" s="33" t="s">
        <v>2212</v>
      </c>
      <c r="B119" s="105" t="s">
        <v>2213</v>
      </c>
      <c r="C119" s="146" t="s">
        <v>2212</v>
      </c>
      <c r="D119" s="36">
        <f>D120+D127-D134</f>
        <v>0</v>
      </c>
      <c r="E119" s="36">
        <f>E120+E127-E134</f>
        <v>0</v>
      </c>
      <c r="F119" s="117" t="str">
        <f t="shared" si="3"/>
        <v>-</v>
      </c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</row>
    <row r="120" spans="1:23" s="102" customFormat="1" ht="12.75" customHeight="1" x14ac:dyDescent="0.2">
      <c r="A120" s="33"/>
      <c r="B120" s="105" t="s">
        <v>2214</v>
      </c>
      <c r="C120" s="146" t="s">
        <v>2215</v>
      </c>
      <c r="D120" s="36">
        <f>SUM(D121:D126)</f>
        <v>0</v>
      </c>
      <c r="E120" s="36">
        <f>SUM(E121:E126)</f>
        <v>0</v>
      </c>
      <c r="F120" s="117" t="str">
        <f t="shared" si="3"/>
        <v>-</v>
      </c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</row>
    <row r="121" spans="1:23" s="102" customFormat="1" ht="12.75" customHeight="1" x14ac:dyDescent="0.2">
      <c r="A121" s="33" t="s">
        <v>2216</v>
      </c>
      <c r="B121" s="105" t="s">
        <v>2217</v>
      </c>
      <c r="C121" s="146" t="s">
        <v>2216</v>
      </c>
      <c r="D121" s="160"/>
      <c r="E121" s="160"/>
      <c r="F121" s="117" t="str">
        <f t="shared" si="3"/>
        <v>-</v>
      </c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</row>
    <row r="122" spans="1:23" s="102" customFormat="1" ht="12.75" customHeight="1" x14ac:dyDescent="0.2">
      <c r="A122" s="33" t="s">
        <v>2218</v>
      </c>
      <c r="B122" s="105" t="s">
        <v>2219</v>
      </c>
      <c r="C122" s="146" t="s">
        <v>2218</v>
      </c>
      <c r="D122" s="160"/>
      <c r="E122" s="160"/>
      <c r="F122" s="117" t="str">
        <f t="shared" si="3"/>
        <v>-</v>
      </c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</row>
    <row r="123" spans="1:23" s="102" customFormat="1" ht="12.75" customHeight="1" x14ac:dyDescent="0.2">
      <c r="A123" s="33" t="s">
        <v>2220</v>
      </c>
      <c r="B123" s="105" t="s">
        <v>2221</v>
      </c>
      <c r="C123" s="146" t="s">
        <v>2220</v>
      </c>
      <c r="D123" s="160"/>
      <c r="E123" s="160"/>
      <c r="F123" s="117" t="str">
        <f t="shared" si="3"/>
        <v>-</v>
      </c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</row>
    <row r="124" spans="1:23" s="102" customFormat="1" ht="12.75" customHeight="1" x14ac:dyDescent="0.2">
      <c r="A124" s="33" t="s">
        <v>2222</v>
      </c>
      <c r="B124" s="105" t="s">
        <v>2223</v>
      </c>
      <c r="C124" s="146" t="s">
        <v>2222</v>
      </c>
      <c r="D124" s="160"/>
      <c r="E124" s="160"/>
      <c r="F124" s="117" t="str">
        <f t="shared" si="3"/>
        <v>-</v>
      </c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</row>
    <row r="125" spans="1:23" s="102" customFormat="1" ht="12.75" customHeight="1" x14ac:dyDescent="0.2">
      <c r="A125" s="33" t="s">
        <v>2224</v>
      </c>
      <c r="B125" s="105" t="s">
        <v>2225</v>
      </c>
      <c r="C125" s="146" t="s">
        <v>2224</v>
      </c>
      <c r="D125" s="160"/>
      <c r="E125" s="160"/>
      <c r="F125" s="117" t="str">
        <f t="shared" si="3"/>
        <v>-</v>
      </c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</row>
    <row r="126" spans="1:23" s="102" customFormat="1" ht="12.75" customHeight="1" x14ac:dyDescent="0.2">
      <c r="A126" s="33" t="s">
        <v>2226</v>
      </c>
      <c r="B126" s="105" t="s">
        <v>2227</v>
      </c>
      <c r="C126" s="146" t="s">
        <v>2226</v>
      </c>
      <c r="D126" s="160"/>
      <c r="E126" s="160"/>
      <c r="F126" s="117" t="str">
        <f t="shared" si="3"/>
        <v>-</v>
      </c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</row>
    <row r="127" spans="1:23" s="102" customFormat="1" ht="12.75" customHeight="1" x14ac:dyDescent="0.2">
      <c r="A127" s="33"/>
      <c r="B127" s="105" t="s">
        <v>2228</v>
      </c>
      <c r="C127" s="146" t="s">
        <v>2229</v>
      </c>
      <c r="D127" s="36">
        <f>SUM(D128:D133)</f>
        <v>0</v>
      </c>
      <c r="E127" s="36">
        <f>SUM(E128:E133)</f>
        <v>0</v>
      </c>
      <c r="F127" s="117" t="str">
        <f t="shared" si="3"/>
        <v>-</v>
      </c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</row>
    <row r="128" spans="1:23" s="102" customFormat="1" ht="12.75" customHeight="1" x14ac:dyDescent="0.2">
      <c r="A128" s="33" t="s">
        <v>2230</v>
      </c>
      <c r="B128" s="105" t="s">
        <v>2217</v>
      </c>
      <c r="C128" s="146" t="s">
        <v>2230</v>
      </c>
      <c r="D128" s="160"/>
      <c r="E128" s="160"/>
      <c r="F128" s="117" t="str">
        <f t="shared" si="3"/>
        <v>-</v>
      </c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</row>
    <row r="129" spans="1:23" s="102" customFormat="1" ht="12.75" customHeight="1" x14ac:dyDescent="0.2">
      <c r="A129" s="33" t="s">
        <v>2231</v>
      </c>
      <c r="B129" s="105" t="s">
        <v>2219</v>
      </c>
      <c r="C129" s="146" t="s">
        <v>2231</v>
      </c>
      <c r="D129" s="160"/>
      <c r="E129" s="160"/>
      <c r="F129" s="117" t="str">
        <f t="shared" si="3"/>
        <v>-</v>
      </c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</row>
    <row r="130" spans="1:23" s="102" customFormat="1" ht="12.75" customHeight="1" x14ac:dyDescent="0.2">
      <c r="A130" s="33" t="s">
        <v>2232</v>
      </c>
      <c r="B130" s="105" t="s">
        <v>2221</v>
      </c>
      <c r="C130" s="146" t="s">
        <v>2232</v>
      </c>
      <c r="D130" s="160"/>
      <c r="E130" s="160"/>
      <c r="F130" s="117" t="str">
        <f t="shared" si="3"/>
        <v>-</v>
      </c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</row>
    <row r="131" spans="1:23" s="102" customFormat="1" ht="12.75" customHeight="1" x14ac:dyDescent="0.2">
      <c r="A131" s="33" t="s">
        <v>2233</v>
      </c>
      <c r="B131" s="105" t="s">
        <v>2223</v>
      </c>
      <c r="C131" s="146" t="s">
        <v>2233</v>
      </c>
      <c r="D131" s="160"/>
      <c r="E131" s="160"/>
      <c r="F131" s="117" t="str">
        <f t="shared" si="3"/>
        <v>-</v>
      </c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</row>
    <row r="132" spans="1:23" s="102" customFormat="1" ht="12.75" customHeight="1" x14ac:dyDescent="0.2">
      <c r="A132" s="33" t="s">
        <v>2234</v>
      </c>
      <c r="B132" s="105" t="s">
        <v>2225</v>
      </c>
      <c r="C132" s="146" t="s">
        <v>2234</v>
      </c>
      <c r="D132" s="160"/>
      <c r="E132" s="160"/>
      <c r="F132" s="117" t="str">
        <f t="shared" si="3"/>
        <v>-</v>
      </c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</row>
    <row r="133" spans="1:23" s="102" customFormat="1" ht="12.75" customHeight="1" x14ac:dyDescent="0.2">
      <c r="A133" s="33" t="s">
        <v>2235</v>
      </c>
      <c r="B133" s="105" t="s">
        <v>2227</v>
      </c>
      <c r="C133" s="146" t="s">
        <v>2235</v>
      </c>
      <c r="D133" s="160"/>
      <c r="E133" s="160"/>
      <c r="F133" s="117" t="str">
        <f t="shared" si="3"/>
        <v>-</v>
      </c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</row>
    <row r="134" spans="1:23" s="102" customFormat="1" ht="12.75" customHeight="1" x14ac:dyDescent="0.2">
      <c r="A134" s="33" t="s">
        <v>2236</v>
      </c>
      <c r="B134" s="105" t="s">
        <v>2237</v>
      </c>
      <c r="C134" s="146" t="s">
        <v>2236</v>
      </c>
      <c r="D134" s="160"/>
      <c r="E134" s="160"/>
      <c r="F134" s="117" t="str">
        <f t="shared" ref="F134:F165" si="4">IF(D134&gt;0,IF(E134/D134&gt;=100,"&gt;&gt;100",E134/D134*100),"-")</f>
        <v>-</v>
      </c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</row>
    <row r="135" spans="1:23" s="102" customFormat="1" ht="12.75" customHeight="1" x14ac:dyDescent="0.2">
      <c r="A135" s="33" t="s">
        <v>2238</v>
      </c>
      <c r="B135" s="105" t="s">
        <v>2239</v>
      </c>
      <c r="C135" s="146" t="s">
        <v>2238</v>
      </c>
      <c r="D135" s="36">
        <f>D136+D143-D146</f>
        <v>0</v>
      </c>
      <c r="E135" s="36">
        <f>E136+E143-E146</f>
        <v>0</v>
      </c>
      <c r="F135" s="117" t="str">
        <f t="shared" si="4"/>
        <v>-</v>
      </c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</row>
    <row r="136" spans="1:23" s="102" customFormat="1" ht="24" customHeight="1" x14ac:dyDescent="0.2">
      <c r="A136" s="33"/>
      <c r="B136" s="105" t="s">
        <v>2240</v>
      </c>
      <c r="C136" s="146" t="s">
        <v>2241</v>
      </c>
      <c r="D136" s="36">
        <f>SUM(D137:D142)</f>
        <v>0</v>
      </c>
      <c r="E136" s="36">
        <f>SUM(E137:E142)</f>
        <v>0</v>
      </c>
      <c r="F136" s="117" t="str">
        <f t="shared" si="4"/>
        <v>-</v>
      </c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</row>
    <row r="137" spans="1:23" s="102" customFormat="1" ht="12.75" customHeight="1" x14ac:dyDescent="0.2">
      <c r="A137" s="33" t="s">
        <v>2242</v>
      </c>
      <c r="B137" s="105" t="s">
        <v>940</v>
      </c>
      <c r="C137" s="146" t="s">
        <v>2242</v>
      </c>
      <c r="D137" s="160"/>
      <c r="E137" s="160"/>
      <c r="F137" s="117" t="str">
        <f t="shared" si="4"/>
        <v>-</v>
      </c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</row>
    <row r="138" spans="1:23" s="102" customFormat="1" ht="12.75" customHeight="1" x14ac:dyDescent="0.2">
      <c r="A138" s="33" t="s">
        <v>2243</v>
      </c>
      <c r="B138" s="105" t="s">
        <v>942</v>
      </c>
      <c r="C138" s="146" t="s">
        <v>2243</v>
      </c>
      <c r="D138" s="160"/>
      <c r="E138" s="160"/>
      <c r="F138" s="117" t="str">
        <f t="shared" si="4"/>
        <v>-</v>
      </c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</row>
    <row r="139" spans="1:23" s="102" customFormat="1" ht="12.75" customHeight="1" x14ac:dyDescent="0.2">
      <c r="A139" s="33" t="s">
        <v>2244</v>
      </c>
      <c r="B139" s="105" t="s">
        <v>944</v>
      </c>
      <c r="C139" s="146" t="s">
        <v>2244</v>
      </c>
      <c r="D139" s="160"/>
      <c r="E139" s="160"/>
      <c r="F139" s="117" t="str">
        <f t="shared" si="4"/>
        <v>-</v>
      </c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</row>
    <row r="140" spans="1:23" s="102" customFormat="1" ht="12.75" customHeight="1" x14ac:dyDescent="0.2">
      <c r="A140" s="33" t="s">
        <v>2245</v>
      </c>
      <c r="B140" s="105" t="s">
        <v>1150</v>
      </c>
      <c r="C140" s="146" t="s">
        <v>2245</v>
      </c>
      <c r="D140" s="160"/>
      <c r="E140" s="160"/>
      <c r="F140" s="117" t="str">
        <f t="shared" si="4"/>
        <v>-</v>
      </c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</row>
    <row r="141" spans="1:23" s="102" customFormat="1" ht="24" customHeight="1" x14ac:dyDescent="0.2">
      <c r="A141" s="33" t="s">
        <v>2246</v>
      </c>
      <c r="B141" s="118" t="s">
        <v>1154</v>
      </c>
      <c r="C141" s="146" t="s">
        <v>2246</v>
      </c>
      <c r="D141" s="160"/>
      <c r="E141" s="160"/>
      <c r="F141" s="117" t="str">
        <f t="shared" si="4"/>
        <v>-</v>
      </c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</row>
    <row r="142" spans="1:23" s="102" customFormat="1" ht="12.75" customHeight="1" x14ac:dyDescent="0.2">
      <c r="A142" s="33" t="s">
        <v>2247</v>
      </c>
      <c r="B142" s="105" t="s">
        <v>956</v>
      </c>
      <c r="C142" s="146" t="s">
        <v>2247</v>
      </c>
      <c r="D142" s="160"/>
      <c r="E142" s="160"/>
      <c r="F142" s="117" t="str">
        <f t="shared" si="4"/>
        <v>-</v>
      </c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</row>
    <row r="143" spans="1:23" s="102" customFormat="1" ht="12.75" customHeight="1" x14ac:dyDescent="0.2">
      <c r="A143" s="33"/>
      <c r="B143" s="105" t="s">
        <v>2248</v>
      </c>
      <c r="C143" s="146" t="s">
        <v>2249</v>
      </c>
      <c r="D143" s="36">
        <f>SUM(D144:D145)</f>
        <v>0</v>
      </c>
      <c r="E143" s="36">
        <f>SUM(E144:E145)</f>
        <v>0</v>
      </c>
      <c r="F143" s="117" t="str">
        <f t="shared" si="4"/>
        <v>-</v>
      </c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</row>
    <row r="144" spans="1:23" s="102" customFormat="1" ht="12.75" customHeight="1" x14ac:dyDescent="0.2">
      <c r="A144" s="33" t="s">
        <v>2250</v>
      </c>
      <c r="B144" s="105" t="s">
        <v>1156</v>
      </c>
      <c r="C144" s="146" t="s">
        <v>2250</v>
      </c>
      <c r="D144" s="160"/>
      <c r="E144" s="160"/>
      <c r="F144" s="117" t="str">
        <f t="shared" si="4"/>
        <v>-</v>
      </c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</row>
    <row r="145" spans="1:23" s="102" customFormat="1" ht="12.75" customHeight="1" x14ac:dyDescent="0.2">
      <c r="A145" s="33" t="s">
        <v>2251</v>
      </c>
      <c r="B145" s="105" t="s">
        <v>958</v>
      </c>
      <c r="C145" s="146" t="s">
        <v>2251</v>
      </c>
      <c r="D145" s="160"/>
      <c r="E145" s="160"/>
      <c r="F145" s="117" t="str">
        <f t="shared" si="4"/>
        <v>-</v>
      </c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</row>
    <row r="146" spans="1:23" s="102" customFormat="1" ht="12.75" customHeight="1" x14ac:dyDescent="0.2">
      <c r="A146" s="33" t="s">
        <v>2252</v>
      </c>
      <c r="B146" s="105" t="s">
        <v>2253</v>
      </c>
      <c r="C146" s="146" t="s">
        <v>2252</v>
      </c>
      <c r="D146" s="160"/>
      <c r="E146" s="160"/>
      <c r="F146" s="117" t="str">
        <f t="shared" si="4"/>
        <v>-</v>
      </c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</row>
    <row r="147" spans="1:23" s="102" customFormat="1" ht="12.75" customHeight="1" x14ac:dyDescent="0.2">
      <c r="A147" s="33" t="s">
        <v>2254</v>
      </c>
      <c r="B147" s="105" t="s">
        <v>2255</v>
      </c>
      <c r="C147" s="146" t="s">
        <v>2254</v>
      </c>
      <c r="D147" s="36">
        <f>SUM(D148:D150)+SUM(D159:D163)-D164</f>
        <v>0</v>
      </c>
      <c r="E147" s="36">
        <f>SUM(E148:E150)+SUM(E159:E163)-E164</f>
        <v>0</v>
      </c>
      <c r="F147" s="117" t="str">
        <f t="shared" si="4"/>
        <v>-</v>
      </c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</row>
    <row r="148" spans="1:23" s="102" customFormat="1" ht="12.75" customHeight="1" x14ac:dyDescent="0.2">
      <c r="A148" s="33" t="s">
        <v>2256</v>
      </c>
      <c r="B148" s="105" t="s">
        <v>2257</v>
      </c>
      <c r="C148" s="146" t="s">
        <v>2256</v>
      </c>
      <c r="D148" s="160"/>
      <c r="E148" s="160"/>
      <c r="F148" s="117" t="str">
        <f t="shared" si="4"/>
        <v>-</v>
      </c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</row>
    <row r="149" spans="1:23" s="102" customFormat="1" ht="12.75" customHeight="1" x14ac:dyDescent="0.2">
      <c r="A149" s="33" t="s">
        <v>2258</v>
      </c>
      <c r="B149" s="105" t="s">
        <v>2259</v>
      </c>
      <c r="C149" s="146" t="s">
        <v>2258</v>
      </c>
      <c r="D149" s="160"/>
      <c r="E149" s="160"/>
      <c r="F149" s="117" t="str">
        <f t="shared" si="4"/>
        <v>-</v>
      </c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</row>
    <row r="150" spans="1:23" s="102" customFormat="1" ht="24" customHeight="1" x14ac:dyDescent="0.2">
      <c r="A150" s="33" t="s">
        <v>2260</v>
      </c>
      <c r="B150" s="105" t="s">
        <v>2261</v>
      </c>
      <c r="C150" s="146" t="s">
        <v>2260</v>
      </c>
      <c r="D150" s="36">
        <f>SUM(D151:D158)</f>
        <v>0</v>
      </c>
      <c r="E150" s="36">
        <f>SUM(E151:E158)</f>
        <v>0</v>
      </c>
      <c r="F150" s="117" t="str">
        <f t="shared" si="4"/>
        <v>-</v>
      </c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</row>
    <row r="151" spans="1:23" s="102" customFormat="1" ht="12.75" customHeight="1" x14ac:dyDescent="0.2">
      <c r="A151" s="33" t="s">
        <v>2262</v>
      </c>
      <c r="B151" s="105" t="s">
        <v>2263</v>
      </c>
      <c r="C151" s="146" t="s">
        <v>2262</v>
      </c>
      <c r="D151" s="160"/>
      <c r="E151" s="160"/>
      <c r="F151" s="117" t="str">
        <f t="shared" si="4"/>
        <v>-</v>
      </c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</row>
    <row r="152" spans="1:23" s="102" customFormat="1" ht="12.75" customHeight="1" x14ac:dyDescent="0.2">
      <c r="A152" s="33" t="s">
        <v>2264</v>
      </c>
      <c r="B152" s="105" t="s">
        <v>2265</v>
      </c>
      <c r="C152" s="146" t="s">
        <v>2264</v>
      </c>
      <c r="D152" s="160"/>
      <c r="E152" s="160"/>
      <c r="F152" s="117" t="str">
        <f t="shared" si="4"/>
        <v>-</v>
      </c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</row>
    <row r="153" spans="1:23" s="102" customFormat="1" ht="24" customHeight="1" x14ac:dyDescent="0.2">
      <c r="A153" s="33" t="s">
        <v>2266</v>
      </c>
      <c r="B153" s="105" t="s">
        <v>2267</v>
      </c>
      <c r="C153" s="146" t="s">
        <v>2266</v>
      </c>
      <c r="D153" s="160"/>
      <c r="E153" s="160"/>
      <c r="F153" s="117" t="str">
        <f t="shared" si="4"/>
        <v>-</v>
      </c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</row>
    <row r="154" spans="1:23" s="102" customFormat="1" ht="12.75" customHeight="1" x14ac:dyDescent="0.2">
      <c r="A154" s="33" t="s">
        <v>2268</v>
      </c>
      <c r="B154" s="105" t="s">
        <v>2269</v>
      </c>
      <c r="C154" s="146" t="s">
        <v>2268</v>
      </c>
      <c r="D154" s="160"/>
      <c r="E154" s="160"/>
      <c r="F154" s="117" t="str">
        <f t="shared" si="4"/>
        <v>-</v>
      </c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</row>
    <row r="155" spans="1:23" s="102" customFormat="1" ht="24" customHeight="1" x14ac:dyDescent="0.2">
      <c r="A155" s="33" t="s">
        <v>2270</v>
      </c>
      <c r="B155" s="105" t="s">
        <v>2271</v>
      </c>
      <c r="C155" s="146" t="s">
        <v>2270</v>
      </c>
      <c r="D155" s="160"/>
      <c r="E155" s="160"/>
      <c r="F155" s="117" t="str">
        <f t="shared" si="4"/>
        <v>-</v>
      </c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</row>
    <row r="156" spans="1:23" s="102" customFormat="1" ht="24" customHeight="1" x14ac:dyDescent="0.2">
      <c r="A156" s="33" t="s">
        <v>2272</v>
      </c>
      <c r="B156" s="105" t="s">
        <v>2273</v>
      </c>
      <c r="C156" s="146" t="s">
        <v>2272</v>
      </c>
      <c r="D156" s="160"/>
      <c r="E156" s="160"/>
      <c r="F156" s="117" t="str">
        <f t="shared" si="4"/>
        <v>-</v>
      </c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</row>
    <row r="157" spans="1:23" s="102" customFormat="1" ht="24" customHeight="1" x14ac:dyDescent="0.2">
      <c r="A157" s="33" t="s">
        <v>2274</v>
      </c>
      <c r="B157" s="105" t="s">
        <v>2275</v>
      </c>
      <c r="C157" s="146" t="s">
        <v>2274</v>
      </c>
      <c r="D157" s="160"/>
      <c r="E157" s="160"/>
      <c r="F157" s="117" t="str">
        <f t="shared" si="4"/>
        <v>-</v>
      </c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</row>
    <row r="158" spans="1:23" s="102" customFormat="1" ht="12" customHeight="1" x14ac:dyDescent="0.2">
      <c r="A158" s="33" t="s">
        <v>2276</v>
      </c>
      <c r="B158" s="105" t="s">
        <v>2277</v>
      </c>
      <c r="C158" s="146" t="s">
        <v>2276</v>
      </c>
      <c r="D158" s="160"/>
      <c r="E158" s="160"/>
      <c r="F158" s="117" t="str">
        <f t="shared" si="4"/>
        <v>-</v>
      </c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</row>
    <row r="159" spans="1:23" s="102" customFormat="1" ht="12.75" customHeight="1" x14ac:dyDescent="0.2">
      <c r="A159" s="33" t="s">
        <v>2278</v>
      </c>
      <c r="B159" s="105" t="s">
        <v>2279</v>
      </c>
      <c r="C159" s="146" t="s">
        <v>2278</v>
      </c>
      <c r="D159" s="160"/>
      <c r="E159" s="160"/>
      <c r="F159" s="117" t="str">
        <f t="shared" si="4"/>
        <v>-</v>
      </c>
      <c r="G159" s="172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</row>
    <row r="160" spans="1:23" s="102" customFormat="1" ht="24" customHeight="1" x14ac:dyDescent="0.2">
      <c r="A160" s="33" t="s">
        <v>2280</v>
      </c>
      <c r="B160" s="118" t="s">
        <v>2281</v>
      </c>
      <c r="C160" s="146" t="s">
        <v>2280</v>
      </c>
      <c r="D160" s="160"/>
      <c r="E160" s="160"/>
      <c r="F160" s="117" t="str">
        <f t="shared" si="4"/>
        <v>-</v>
      </c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</row>
    <row r="161" spans="1:23" s="102" customFormat="1" ht="24" customHeight="1" x14ac:dyDescent="0.2">
      <c r="A161" s="33" t="s">
        <v>2282</v>
      </c>
      <c r="B161" s="105" t="s">
        <v>2283</v>
      </c>
      <c r="C161" s="146" t="s">
        <v>2282</v>
      </c>
      <c r="D161" s="160"/>
      <c r="E161" s="160"/>
      <c r="F161" s="117" t="str">
        <f t="shared" si="4"/>
        <v>-</v>
      </c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</row>
    <row r="162" spans="1:23" s="102" customFormat="1" ht="24" customHeight="1" x14ac:dyDescent="0.2">
      <c r="A162" s="33" t="s">
        <v>2284</v>
      </c>
      <c r="B162" s="105" t="s">
        <v>2285</v>
      </c>
      <c r="C162" s="146" t="s">
        <v>2284</v>
      </c>
      <c r="D162" s="160"/>
      <c r="E162" s="160"/>
      <c r="F162" s="117" t="str">
        <f t="shared" si="4"/>
        <v>-</v>
      </c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</row>
    <row r="163" spans="1:23" s="102" customFormat="1" ht="12.75" customHeight="1" x14ac:dyDescent="0.2">
      <c r="A163" s="33" t="s">
        <v>2286</v>
      </c>
      <c r="B163" s="105" t="s">
        <v>2287</v>
      </c>
      <c r="C163" s="146" t="s">
        <v>2286</v>
      </c>
      <c r="D163" s="160"/>
      <c r="E163" s="160"/>
      <c r="F163" s="117" t="str">
        <f t="shared" si="4"/>
        <v>-</v>
      </c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</row>
    <row r="164" spans="1:23" s="102" customFormat="1" ht="12.75" customHeight="1" x14ac:dyDescent="0.2">
      <c r="A164" s="33" t="s">
        <v>2288</v>
      </c>
      <c r="B164" s="105" t="s">
        <v>2289</v>
      </c>
      <c r="C164" s="146" t="s">
        <v>2288</v>
      </c>
      <c r="D164" s="160"/>
      <c r="E164" s="160"/>
      <c r="F164" s="117" t="str">
        <f t="shared" si="4"/>
        <v>-</v>
      </c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</row>
    <row r="165" spans="1:23" s="102" customFormat="1" ht="12.75" customHeight="1" x14ac:dyDescent="0.2">
      <c r="A165" s="33" t="s">
        <v>2290</v>
      </c>
      <c r="B165" s="105" t="s">
        <v>2291</v>
      </c>
      <c r="C165" s="146" t="s">
        <v>2290</v>
      </c>
      <c r="D165" s="36">
        <f>SUM(D166:D169)-D170</f>
        <v>0</v>
      </c>
      <c r="E165" s="36">
        <f>SUM(E166:E169)-E170</f>
        <v>0</v>
      </c>
      <c r="F165" s="117" t="str">
        <f t="shared" si="4"/>
        <v>-</v>
      </c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</row>
    <row r="166" spans="1:23" s="102" customFormat="1" ht="12.75" customHeight="1" x14ac:dyDescent="0.2">
      <c r="A166" s="33" t="s">
        <v>2292</v>
      </c>
      <c r="B166" s="105" t="s">
        <v>2293</v>
      </c>
      <c r="C166" s="146" t="s">
        <v>2292</v>
      </c>
      <c r="D166" s="160"/>
      <c r="E166" s="160"/>
      <c r="F166" s="117" t="str">
        <f t="shared" ref="F166:F173" si="5">IF(D166&gt;0,IF(E166/D166&gt;=100,"&gt;&gt;100",E166/D166*100),"-")</f>
        <v>-</v>
      </c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</row>
    <row r="167" spans="1:23" s="102" customFormat="1" ht="12.75" customHeight="1" x14ac:dyDescent="0.2">
      <c r="A167" s="33" t="s">
        <v>2294</v>
      </c>
      <c r="B167" s="105" t="s">
        <v>2295</v>
      </c>
      <c r="C167" s="146" t="s">
        <v>2294</v>
      </c>
      <c r="D167" s="160"/>
      <c r="E167" s="160"/>
      <c r="F167" s="117" t="str">
        <f t="shared" si="5"/>
        <v>-</v>
      </c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</row>
    <row r="168" spans="1:23" s="102" customFormat="1" ht="12.75" customHeight="1" x14ac:dyDescent="0.2">
      <c r="A168" s="33" t="s">
        <v>2296</v>
      </c>
      <c r="B168" s="105" t="s">
        <v>2297</v>
      </c>
      <c r="C168" s="146" t="s">
        <v>2296</v>
      </c>
      <c r="D168" s="160"/>
      <c r="E168" s="160"/>
      <c r="F168" s="117" t="str">
        <f t="shared" si="5"/>
        <v>-</v>
      </c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</row>
    <row r="169" spans="1:23" s="102" customFormat="1" ht="12.75" customHeight="1" x14ac:dyDescent="0.2">
      <c r="A169" s="33" t="s">
        <v>2298</v>
      </c>
      <c r="B169" s="105" t="s">
        <v>2299</v>
      </c>
      <c r="C169" s="146" t="s">
        <v>2298</v>
      </c>
      <c r="D169" s="160"/>
      <c r="E169" s="160"/>
      <c r="F169" s="117" t="str">
        <f t="shared" si="5"/>
        <v>-</v>
      </c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</row>
    <row r="170" spans="1:23" s="102" customFormat="1" ht="12.75" customHeight="1" x14ac:dyDescent="0.2">
      <c r="A170" s="33" t="s">
        <v>2300</v>
      </c>
      <c r="B170" s="105" t="s">
        <v>2301</v>
      </c>
      <c r="C170" s="146" t="s">
        <v>2300</v>
      </c>
      <c r="D170" s="160"/>
      <c r="E170" s="160"/>
      <c r="F170" s="117" t="str">
        <f t="shared" si="5"/>
        <v>-</v>
      </c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</row>
    <row r="171" spans="1:23" s="102" customFormat="1" ht="24" customHeight="1" x14ac:dyDescent="0.2">
      <c r="A171" s="33" t="s">
        <v>1269</v>
      </c>
      <c r="B171" s="105" t="s">
        <v>2302</v>
      </c>
      <c r="C171" s="146" t="s">
        <v>1269</v>
      </c>
      <c r="D171" s="36">
        <f>SUM(D172:D173)</f>
        <v>0</v>
      </c>
      <c r="E171" s="36">
        <f>SUM(E172:E173)</f>
        <v>0</v>
      </c>
      <c r="F171" s="117" t="str">
        <f t="shared" si="5"/>
        <v>-</v>
      </c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</row>
    <row r="172" spans="1:23" s="102" customFormat="1" ht="12.75" customHeight="1" x14ac:dyDescent="0.2">
      <c r="A172" s="33" t="s">
        <v>2303</v>
      </c>
      <c r="B172" s="105" t="s">
        <v>2304</v>
      </c>
      <c r="C172" s="146" t="s">
        <v>2303</v>
      </c>
      <c r="D172" s="160"/>
      <c r="E172" s="160"/>
      <c r="F172" s="117" t="str">
        <f t="shared" si="5"/>
        <v>-</v>
      </c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</row>
    <row r="173" spans="1:23" s="102" customFormat="1" ht="12.75" customHeight="1" x14ac:dyDescent="0.2">
      <c r="A173" s="33" t="s">
        <v>2305</v>
      </c>
      <c r="B173" s="105" t="s">
        <v>2306</v>
      </c>
      <c r="C173" s="146" t="s">
        <v>2305</v>
      </c>
      <c r="D173" s="160"/>
      <c r="E173" s="160"/>
      <c r="F173" s="117" t="str">
        <f t="shared" si="5"/>
        <v>-</v>
      </c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</row>
    <row r="174" spans="1:23" s="2" customFormat="1" ht="20.100000000000001" customHeight="1" x14ac:dyDescent="0.2">
      <c r="A174" s="195" t="s">
        <v>2307</v>
      </c>
      <c r="B174" s="200"/>
      <c r="C174" s="111"/>
      <c r="D174" s="112"/>
      <c r="E174" s="112"/>
      <c r="F174" s="11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</row>
    <row r="175" spans="1:23" s="102" customFormat="1" ht="12.75" customHeight="1" x14ac:dyDescent="0.2">
      <c r="A175" s="33"/>
      <c r="B175" s="105" t="s">
        <v>2308</v>
      </c>
      <c r="C175" s="146" t="s">
        <v>2309</v>
      </c>
      <c r="D175" s="183">
        <f>D176+D250</f>
        <v>0</v>
      </c>
      <c r="E175" s="183">
        <f>E176+E250</f>
        <v>0</v>
      </c>
      <c r="F175" s="117" t="str">
        <f t="shared" ref="F175:F206" si="6">IF(D175&gt;0,IF(E175/D175&gt;=100,"&gt;&gt;100",E175/D175*100),"-")</f>
        <v>-</v>
      </c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</row>
    <row r="176" spans="1:23" s="102" customFormat="1" ht="12.75" customHeight="1" x14ac:dyDescent="0.2">
      <c r="A176" s="33" t="s">
        <v>2310</v>
      </c>
      <c r="B176" s="105" t="s">
        <v>2311</v>
      </c>
      <c r="C176" s="146" t="s">
        <v>2310</v>
      </c>
      <c r="D176" s="36">
        <f>D177+D196+D202+D218+D246+D247</f>
        <v>0</v>
      </c>
      <c r="E176" s="36">
        <f>E177+E196+E202+E218+E246+E247</f>
        <v>0</v>
      </c>
      <c r="F176" s="117" t="str">
        <f t="shared" si="6"/>
        <v>-</v>
      </c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</row>
    <row r="177" spans="1:23" s="102" customFormat="1" ht="12.75" customHeight="1" x14ac:dyDescent="0.2">
      <c r="A177" s="33" t="s">
        <v>2312</v>
      </c>
      <c r="B177" s="105" t="s">
        <v>2313</v>
      </c>
      <c r="C177" s="146" t="s">
        <v>2312</v>
      </c>
      <c r="D177" s="36">
        <f>SUM(D178:D180)+D184+D185+SUM(D193:D195)</f>
        <v>0</v>
      </c>
      <c r="E177" s="36">
        <f>SUM(E178:E180)+E184+E185+SUM(E193:E195)</f>
        <v>0</v>
      </c>
      <c r="F177" s="117" t="str">
        <f t="shared" si="6"/>
        <v>-</v>
      </c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</row>
    <row r="178" spans="1:23" s="102" customFormat="1" ht="12.75" customHeight="1" x14ac:dyDescent="0.2">
      <c r="A178" s="33" t="s">
        <v>2314</v>
      </c>
      <c r="B178" s="105" t="s">
        <v>2315</v>
      </c>
      <c r="C178" s="146" t="s">
        <v>2314</v>
      </c>
      <c r="D178" s="116"/>
      <c r="E178" s="116"/>
      <c r="F178" s="117" t="str">
        <f t="shared" si="6"/>
        <v>-</v>
      </c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</row>
    <row r="179" spans="1:23" s="102" customFormat="1" ht="12.75" customHeight="1" x14ac:dyDescent="0.2">
      <c r="A179" s="33" t="s">
        <v>2316</v>
      </c>
      <c r="B179" s="105" t="s">
        <v>2317</v>
      </c>
      <c r="C179" s="146" t="s">
        <v>2316</v>
      </c>
      <c r="D179" s="160"/>
      <c r="E179" s="160"/>
      <c r="F179" s="117" t="str">
        <f t="shared" si="6"/>
        <v>-</v>
      </c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</row>
    <row r="180" spans="1:23" s="102" customFormat="1" ht="12.75" customHeight="1" x14ac:dyDescent="0.2">
      <c r="A180" s="33" t="s">
        <v>2318</v>
      </c>
      <c r="B180" s="105" t="s">
        <v>2319</v>
      </c>
      <c r="C180" s="146" t="s">
        <v>2318</v>
      </c>
      <c r="D180" s="183">
        <f>SUM(D181:D183)</f>
        <v>0</v>
      </c>
      <c r="E180" s="183">
        <f>SUM(E181:E183)</f>
        <v>0</v>
      </c>
      <c r="F180" s="117" t="str">
        <f t="shared" si="6"/>
        <v>-</v>
      </c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</row>
    <row r="181" spans="1:23" s="102" customFormat="1" ht="12.75" customHeight="1" x14ac:dyDescent="0.2">
      <c r="A181" s="33" t="s">
        <v>2320</v>
      </c>
      <c r="B181" s="105" t="s">
        <v>2321</v>
      </c>
      <c r="C181" s="146" t="s">
        <v>2320</v>
      </c>
      <c r="D181" s="116"/>
      <c r="E181" s="116"/>
      <c r="F181" s="117" t="str">
        <f t="shared" si="6"/>
        <v>-</v>
      </c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</row>
    <row r="182" spans="1:23" s="102" customFormat="1" ht="12.75" customHeight="1" x14ac:dyDescent="0.2">
      <c r="A182" s="33" t="s">
        <v>2322</v>
      </c>
      <c r="B182" s="105" t="s">
        <v>2323</v>
      </c>
      <c r="C182" s="146" t="s">
        <v>2322</v>
      </c>
      <c r="D182" s="160"/>
      <c r="E182" s="160"/>
      <c r="F182" s="117" t="str">
        <f t="shared" si="6"/>
        <v>-</v>
      </c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</row>
    <row r="183" spans="1:23" s="102" customFormat="1" ht="12.75" customHeight="1" x14ac:dyDescent="0.2">
      <c r="A183" s="33" t="s">
        <v>2324</v>
      </c>
      <c r="B183" s="105" t="s">
        <v>2325</v>
      </c>
      <c r="C183" s="146" t="s">
        <v>2324</v>
      </c>
      <c r="D183" s="160"/>
      <c r="E183" s="160"/>
      <c r="F183" s="117" t="str">
        <f t="shared" si="6"/>
        <v>-</v>
      </c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</row>
    <row r="184" spans="1:23" s="102" customFormat="1" ht="12.75" customHeight="1" x14ac:dyDescent="0.2">
      <c r="A184" s="33" t="s">
        <v>2326</v>
      </c>
      <c r="B184" s="105" t="s">
        <v>2327</v>
      </c>
      <c r="C184" s="146" t="s">
        <v>2326</v>
      </c>
      <c r="D184" s="160"/>
      <c r="E184" s="160"/>
      <c r="F184" s="117" t="str">
        <f t="shared" si="6"/>
        <v>-</v>
      </c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</row>
    <row r="185" spans="1:23" s="102" customFormat="1" ht="24" customHeight="1" x14ac:dyDescent="0.2">
      <c r="A185" s="33" t="s">
        <v>2328</v>
      </c>
      <c r="B185" s="105" t="s">
        <v>2329</v>
      </c>
      <c r="C185" s="146" t="s">
        <v>2328</v>
      </c>
      <c r="D185" s="183">
        <f>SUM(D186:D192)</f>
        <v>0</v>
      </c>
      <c r="E185" s="183">
        <f>SUM(E186:E192)</f>
        <v>0</v>
      </c>
      <c r="F185" s="117" t="str">
        <f t="shared" si="6"/>
        <v>-</v>
      </c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</row>
    <row r="186" spans="1:23" s="102" customFormat="1" ht="12" customHeight="1" x14ac:dyDescent="0.2">
      <c r="A186" s="33" t="s">
        <v>2330</v>
      </c>
      <c r="B186" s="105" t="s">
        <v>2331</v>
      </c>
      <c r="C186" s="146" t="s">
        <v>2330</v>
      </c>
      <c r="D186" s="116"/>
      <c r="E186" s="116"/>
      <c r="F186" s="117" t="str">
        <f t="shared" si="6"/>
        <v>-</v>
      </c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</row>
    <row r="187" spans="1:23" s="102" customFormat="1" ht="24" customHeight="1" x14ac:dyDescent="0.2">
      <c r="A187" s="33" t="s">
        <v>2332</v>
      </c>
      <c r="B187" s="105" t="s">
        <v>2333</v>
      </c>
      <c r="C187" s="146" t="s">
        <v>2332</v>
      </c>
      <c r="D187" s="160"/>
      <c r="E187" s="160"/>
      <c r="F187" s="117" t="str">
        <f t="shared" si="6"/>
        <v>-</v>
      </c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</row>
    <row r="188" spans="1:23" s="102" customFormat="1" ht="12" customHeight="1" x14ac:dyDescent="0.2">
      <c r="A188" s="33" t="s">
        <v>2334</v>
      </c>
      <c r="B188" s="105" t="s">
        <v>2335</v>
      </c>
      <c r="C188" s="146" t="s">
        <v>2334</v>
      </c>
      <c r="D188" s="160"/>
      <c r="E188" s="160"/>
      <c r="F188" s="117" t="str">
        <f t="shared" si="6"/>
        <v>-</v>
      </c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</row>
    <row r="189" spans="1:23" s="102" customFormat="1" ht="12" customHeight="1" x14ac:dyDescent="0.2">
      <c r="A189" s="33" t="s">
        <v>2336</v>
      </c>
      <c r="B189" s="105" t="s">
        <v>2337</v>
      </c>
      <c r="C189" s="146" t="s">
        <v>2336</v>
      </c>
      <c r="D189" s="160"/>
      <c r="E189" s="160"/>
      <c r="F189" s="117" t="str">
        <f t="shared" si="6"/>
        <v>-</v>
      </c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</row>
    <row r="190" spans="1:23" s="102" customFormat="1" ht="24" customHeight="1" x14ac:dyDescent="0.2">
      <c r="A190" s="33" t="s">
        <v>2338</v>
      </c>
      <c r="B190" s="105" t="s">
        <v>2339</v>
      </c>
      <c r="C190" s="146" t="s">
        <v>2338</v>
      </c>
      <c r="D190" s="160"/>
      <c r="E190" s="160"/>
      <c r="F190" s="117" t="str">
        <f t="shared" si="6"/>
        <v>-</v>
      </c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</row>
    <row r="191" spans="1:23" s="102" customFormat="1" ht="24" customHeight="1" x14ac:dyDescent="0.2">
      <c r="A191" s="33" t="s">
        <v>2340</v>
      </c>
      <c r="B191" s="105" t="s">
        <v>2341</v>
      </c>
      <c r="C191" s="146" t="s">
        <v>2340</v>
      </c>
      <c r="D191" s="160"/>
      <c r="E191" s="160"/>
      <c r="F191" s="117" t="str">
        <f t="shared" si="6"/>
        <v>-</v>
      </c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</row>
    <row r="192" spans="1:23" s="102" customFormat="1" ht="12" customHeight="1" x14ac:dyDescent="0.2">
      <c r="A192" s="33" t="s">
        <v>2342</v>
      </c>
      <c r="B192" s="105" t="s">
        <v>2343</v>
      </c>
      <c r="C192" s="146" t="s">
        <v>2342</v>
      </c>
      <c r="D192" s="160"/>
      <c r="E192" s="160"/>
      <c r="F192" s="117" t="str">
        <f t="shared" si="6"/>
        <v>-</v>
      </c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</row>
    <row r="193" spans="1:23" s="102" customFormat="1" ht="12.75" customHeight="1" x14ac:dyDescent="0.2">
      <c r="A193" s="33" t="s">
        <v>2344</v>
      </c>
      <c r="B193" s="105" t="s">
        <v>2345</v>
      </c>
      <c r="C193" s="146" t="s">
        <v>2344</v>
      </c>
      <c r="D193" s="160"/>
      <c r="E193" s="160"/>
      <c r="F193" s="117" t="str">
        <f t="shared" si="6"/>
        <v>-</v>
      </c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</row>
    <row r="194" spans="1:23" s="102" customFormat="1" ht="12.75" customHeight="1" x14ac:dyDescent="0.2">
      <c r="A194" s="33" t="s">
        <v>2346</v>
      </c>
      <c r="B194" s="105" t="s">
        <v>2347</v>
      </c>
      <c r="C194" s="146" t="s">
        <v>2346</v>
      </c>
      <c r="D194" s="160"/>
      <c r="E194" s="160"/>
      <c r="F194" s="117" t="str">
        <f t="shared" si="6"/>
        <v>-</v>
      </c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</row>
    <row r="195" spans="1:23" s="102" customFormat="1" ht="12.75" customHeight="1" x14ac:dyDescent="0.2">
      <c r="A195" s="33" t="s">
        <v>2348</v>
      </c>
      <c r="B195" s="105" t="s">
        <v>2349</v>
      </c>
      <c r="C195" s="146" t="s">
        <v>2348</v>
      </c>
      <c r="D195" s="160"/>
      <c r="E195" s="160"/>
      <c r="F195" s="117" t="str">
        <f t="shared" si="6"/>
        <v>-</v>
      </c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</row>
    <row r="196" spans="1:23" s="102" customFormat="1" ht="12.75" customHeight="1" x14ac:dyDescent="0.2">
      <c r="A196" s="33" t="s">
        <v>2350</v>
      </c>
      <c r="B196" s="105" t="s">
        <v>2351</v>
      </c>
      <c r="C196" s="146" t="s">
        <v>2350</v>
      </c>
      <c r="D196" s="183">
        <f>SUM(D197:D201)</f>
        <v>0</v>
      </c>
      <c r="E196" s="183">
        <f>SUM(E197:E201)</f>
        <v>0</v>
      </c>
      <c r="F196" s="117" t="str">
        <f t="shared" si="6"/>
        <v>-</v>
      </c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</row>
    <row r="197" spans="1:23" s="102" customFormat="1" ht="12.75" customHeight="1" x14ac:dyDescent="0.2">
      <c r="A197" s="33" t="s">
        <v>2352</v>
      </c>
      <c r="B197" s="105" t="s">
        <v>2353</v>
      </c>
      <c r="C197" s="146" t="s">
        <v>2352</v>
      </c>
      <c r="D197" s="116"/>
      <c r="E197" s="116"/>
      <c r="F197" s="117" t="str">
        <f t="shared" si="6"/>
        <v>-</v>
      </c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</row>
    <row r="198" spans="1:23" s="102" customFormat="1" ht="12.75" customHeight="1" x14ac:dyDescent="0.2">
      <c r="A198" s="33" t="s">
        <v>2354</v>
      </c>
      <c r="B198" s="105" t="s">
        <v>2355</v>
      </c>
      <c r="C198" s="146" t="s">
        <v>2354</v>
      </c>
      <c r="D198" s="160"/>
      <c r="E198" s="160"/>
      <c r="F198" s="117" t="str">
        <f t="shared" si="6"/>
        <v>-</v>
      </c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</row>
    <row r="199" spans="1:23" s="102" customFormat="1" ht="12.75" customHeight="1" x14ac:dyDescent="0.2">
      <c r="A199" s="33" t="s">
        <v>2356</v>
      </c>
      <c r="B199" s="105" t="s">
        <v>2357</v>
      </c>
      <c r="C199" s="146" t="s">
        <v>2356</v>
      </c>
      <c r="D199" s="160"/>
      <c r="E199" s="160"/>
      <c r="F199" s="117" t="str">
        <f t="shared" si="6"/>
        <v>-</v>
      </c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</row>
    <row r="200" spans="1:23" s="102" customFormat="1" ht="12.75" customHeight="1" x14ac:dyDescent="0.2">
      <c r="A200" s="33" t="s">
        <v>2358</v>
      </c>
      <c r="B200" s="105" t="s">
        <v>2359</v>
      </c>
      <c r="C200" s="146" t="s">
        <v>2358</v>
      </c>
      <c r="D200" s="160"/>
      <c r="E200" s="160"/>
      <c r="F200" s="117" t="str">
        <f t="shared" si="6"/>
        <v>-</v>
      </c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</row>
    <row r="201" spans="1:23" s="102" customFormat="1" ht="12.75" customHeight="1" x14ac:dyDescent="0.2">
      <c r="A201" s="33" t="s">
        <v>2360</v>
      </c>
      <c r="B201" s="105" t="s">
        <v>2361</v>
      </c>
      <c r="C201" s="146" t="s">
        <v>2360</v>
      </c>
      <c r="D201" s="160"/>
      <c r="E201" s="160"/>
      <c r="F201" s="117" t="str">
        <f t="shared" si="6"/>
        <v>-</v>
      </c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</row>
    <row r="202" spans="1:23" s="102" customFormat="1" ht="24" customHeight="1" x14ac:dyDescent="0.2">
      <c r="A202" s="33" t="s">
        <v>2362</v>
      </c>
      <c r="B202" s="105" t="s">
        <v>2363</v>
      </c>
      <c r="C202" s="146" t="s">
        <v>2362</v>
      </c>
      <c r="D202" s="183">
        <f>D203+D210-D217</f>
        <v>0</v>
      </c>
      <c r="E202" s="183">
        <f>E203+E210-E217</f>
        <v>0</v>
      </c>
      <c r="F202" s="117" t="str">
        <f t="shared" si="6"/>
        <v>-</v>
      </c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</row>
    <row r="203" spans="1:23" s="102" customFormat="1" ht="24" customHeight="1" x14ac:dyDescent="0.2">
      <c r="A203" s="33"/>
      <c r="B203" s="105" t="s">
        <v>2364</v>
      </c>
      <c r="C203" s="146" t="s">
        <v>2365</v>
      </c>
      <c r="D203" s="36">
        <f>SUM(D204:D209)</f>
        <v>0</v>
      </c>
      <c r="E203" s="36">
        <f>SUM(E204:E209)</f>
        <v>0</v>
      </c>
      <c r="F203" s="117" t="str">
        <f t="shared" si="6"/>
        <v>-</v>
      </c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</row>
    <row r="204" spans="1:23" s="102" customFormat="1" ht="12.75" customHeight="1" x14ac:dyDescent="0.2">
      <c r="A204" s="33" t="s">
        <v>2366</v>
      </c>
      <c r="B204" s="105" t="s">
        <v>2367</v>
      </c>
      <c r="C204" s="146" t="s">
        <v>2366</v>
      </c>
      <c r="D204" s="116"/>
      <c r="E204" s="116"/>
      <c r="F204" s="117" t="str">
        <f t="shared" si="6"/>
        <v>-</v>
      </c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</row>
    <row r="205" spans="1:23" s="102" customFormat="1" ht="12.75" customHeight="1" x14ac:dyDescent="0.2">
      <c r="A205" s="33" t="s">
        <v>2368</v>
      </c>
      <c r="B205" s="105" t="s">
        <v>2369</v>
      </c>
      <c r="C205" s="146" t="s">
        <v>2368</v>
      </c>
      <c r="D205" s="160"/>
      <c r="E205" s="160"/>
      <c r="F205" s="117" t="str">
        <f t="shared" si="6"/>
        <v>-</v>
      </c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</row>
    <row r="206" spans="1:23" s="102" customFormat="1" ht="12.75" customHeight="1" x14ac:dyDescent="0.2">
      <c r="A206" s="33" t="s">
        <v>2370</v>
      </c>
      <c r="B206" s="105" t="s">
        <v>2371</v>
      </c>
      <c r="C206" s="146" t="s">
        <v>2370</v>
      </c>
      <c r="D206" s="160"/>
      <c r="E206" s="160"/>
      <c r="F206" s="117" t="str">
        <f t="shared" si="6"/>
        <v>-</v>
      </c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</row>
    <row r="207" spans="1:23" s="102" customFormat="1" ht="12.75" customHeight="1" x14ac:dyDescent="0.2">
      <c r="A207" s="33" t="s">
        <v>2372</v>
      </c>
      <c r="B207" s="105" t="s">
        <v>2373</v>
      </c>
      <c r="C207" s="146" t="s">
        <v>2372</v>
      </c>
      <c r="D207" s="160"/>
      <c r="E207" s="160"/>
      <c r="F207" s="117" t="str">
        <f t="shared" ref="F207:F238" si="7">IF(D207&gt;0,IF(E207/D207&gt;=100,"&gt;&gt;100",E207/D207*100),"-")</f>
        <v>-</v>
      </c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</row>
    <row r="208" spans="1:23" s="102" customFormat="1" ht="12.75" customHeight="1" x14ac:dyDescent="0.2">
      <c r="A208" s="33" t="s">
        <v>2374</v>
      </c>
      <c r="B208" s="105" t="s">
        <v>2375</v>
      </c>
      <c r="C208" s="146" t="s">
        <v>2374</v>
      </c>
      <c r="D208" s="160"/>
      <c r="E208" s="160"/>
      <c r="F208" s="117" t="str">
        <f t="shared" si="7"/>
        <v>-</v>
      </c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</row>
    <row r="209" spans="1:23" s="102" customFormat="1" ht="12.75" customHeight="1" x14ac:dyDescent="0.2">
      <c r="A209" s="33" t="s">
        <v>2376</v>
      </c>
      <c r="B209" s="105" t="s">
        <v>2377</v>
      </c>
      <c r="C209" s="146" t="s">
        <v>2376</v>
      </c>
      <c r="D209" s="160"/>
      <c r="E209" s="160"/>
      <c r="F209" s="117" t="str">
        <f t="shared" si="7"/>
        <v>-</v>
      </c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</row>
    <row r="210" spans="1:23" s="102" customFormat="1" ht="24" customHeight="1" x14ac:dyDescent="0.2">
      <c r="A210" s="33"/>
      <c r="B210" s="105" t="s">
        <v>2378</v>
      </c>
      <c r="C210" s="146" t="s">
        <v>2379</v>
      </c>
      <c r="D210" s="183">
        <f>SUM(D211:D216)</f>
        <v>0</v>
      </c>
      <c r="E210" s="183">
        <f>SUM(E211:E216)</f>
        <v>0</v>
      </c>
      <c r="F210" s="117" t="str">
        <f t="shared" si="7"/>
        <v>-</v>
      </c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</row>
    <row r="211" spans="1:23" s="102" customFormat="1" ht="12.75" customHeight="1" x14ac:dyDescent="0.2">
      <c r="A211" s="33" t="s">
        <v>2380</v>
      </c>
      <c r="B211" s="105" t="s">
        <v>2367</v>
      </c>
      <c r="C211" s="146" t="s">
        <v>2380</v>
      </c>
      <c r="D211" s="116"/>
      <c r="E211" s="116"/>
      <c r="F211" s="117" t="str">
        <f t="shared" si="7"/>
        <v>-</v>
      </c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</row>
    <row r="212" spans="1:23" s="102" customFormat="1" ht="12.75" customHeight="1" x14ac:dyDescent="0.2">
      <c r="A212" s="33" t="s">
        <v>2381</v>
      </c>
      <c r="B212" s="105" t="s">
        <v>2369</v>
      </c>
      <c r="C212" s="146" t="s">
        <v>2381</v>
      </c>
      <c r="D212" s="160"/>
      <c r="E212" s="160"/>
      <c r="F212" s="117" t="str">
        <f t="shared" si="7"/>
        <v>-</v>
      </c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</row>
    <row r="213" spans="1:23" s="102" customFormat="1" ht="12.75" customHeight="1" x14ac:dyDescent="0.2">
      <c r="A213" s="33" t="s">
        <v>2382</v>
      </c>
      <c r="B213" s="105" t="s">
        <v>2371</v>
      </c>
      <c r="C213" s="146" t="s">
        <v>2382</v>
      </c>
      <c r="D213" s="160"/>
      <c r="E213" s="160"/>
      <c r="F213" s="117" t="str">
        <f t="shared" si="7"/>
        <v>-</v>
      </c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</row>
    <row r="214" spans="1:23" s="102" customFormat="1" ht="12.75" customHeight="1" x14ac:dyDescent="0.2">
      <c r="A214" s="33" t="s">
        <v>2383</v>
      </c>
      <c r="B214" s="105" t="s">
        <v>2373</v>
      </c>
      <c r="C214" s="146" t="s">
        <v>2383</v>
      </c>
      <c r="D214" s="160"/>
      <c r="E214" s="160"/>
      <c r="F214" s="117" t="str">
        <f t="shared" si="7"/>
        <v>-</v>
      </c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</row>
    <row r="215" spans="1:23" s="102" customFormat="1" ht="12.75" customHeight="1" x14ac:dyDescent="0.2">
      <c r="A215" s="33" t="s">
        <v>2384</v>
      </c>
      <c r="B215" s="105" t="s">
        <v>2375</v>
      </c>
      <c r="C215" s="146" t="s">
        <v>2384</v>
      </c>
      <c r="D215" s="160"/>
      <c r="E215" s="160"/>
      <c r="F215" s="117" t="str">
        <f t="shared" si="7"/>
        <v>-</v>
      </c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</row>
    <row r="216" spans="1:23" s="102" customFormat="1" ht="12.75" customHeight="1" x14ac:dyDescent="0.2">
      <c r="A216" s="33" t="s">
        <v>2385</v>
      </c>
      <c r="B216" s="105" t="s">
        <v>2377</v>
      </c>
      <c r="C216" s="146" t="s">
        <v>2385</v>
      </c>
      <c r="D216" s="160"/>
      <c r="E216" s="160"/>
      <c r="F216" s="117" t="str">
        <f t="shared" si="7"/>
        <v>-</v>
      </c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</row>
    <row r="217" spans="1:23" s="102" customFormat="1" ht="12.75" customHeight="1" x14ac:dyDescent="0.2">
      <c r="A217" s="33" t="s">
        <v>2386</v>
      </c>
      <c r="B217" s="105" t="s">
        <v>2387</v>
      </c>
      <c r="C217" s="146" t="s">
        <v>2386</v>
      </c>
      <c r="D217" s="160"/>
      <c r="E217" s="160"/>
      <c r="F217" s="117" t="str">
        <f t="shared" si="7"/>
        <v>-</v>
      </c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</row>
    <row r="218" spans="1:23" s="102" customFormat="1" ht="12.75" customHeight="1" x14ac:dyDescent="0.2">
      <c r="A218" s="33" t="s">
        <v>2388</v>
      </c>
      <c r="B218" s="105" t="s">
        <v>2389</v>
      </c>
      <c r="C218" s="146" t="s">
        <v>2388</v>
      </c>
      <c r="D218" s="183">
        <f>D219+D236</f>
        <v>0</v>
      </c>
      <c r="E218" s="183">
        <f>E219+E236</f>
        <v>0</v>
      </c>
      <c r="F218" s="117" t="str">
        <f t="shared" si="7"/>
        <v>-</v>
      </c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</row>
    <row r="219" spans="1:23" s="102" customFormat="1" ht="36" customHeight="1" x14ac:dyDescent="0.2">
      <c r="A219" s="33"/>
      <c r="B219" s="105" t="s">
        <v>2390</v>
      </c>
      <c r="C219" s="146" t="s">
        <v>2391</v>
      </c>
      <c r="D219" s="36">
        <f>SUM(D220:D235)</f>
        <v>0</v>
      </c>
      <c r="E219" s="36">
        <f>SUM(E220:E235)</f>
        <v>0</v>
      </c>
      <c r="F219" s="117" t="str">
        <f t="shared" si="7"/>
        <v>-</v>
      </c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</row>
    <row r="220" spans="1:23" s="102" customFormat="1" ht="12.75" customHeight="1" x14ac:dyDescent="0.2">
      <c r="A220" s="33" t="s">
        <v>2392</v>
      </c>
      <c r="B220" s="105" t="s">
        <v>2393</v>
      </c>
      <c r="C220" s="146" t="s">
        <v>2392</v>
      </c>
      <c r="D220" s="116"/>
      <c r="E220" s="116"/>
      <c r="F220" s="117" t="str">
        <f t="shared" si="7"/>
        <v>-</v>
      </c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</row>
    <row r="221" spans="1:23" s="102" customFormat="1" ht="12.75" customHeight="1" x14ac:dyDescent="0.2">
      <c r="A221" s="33" t="s">
        <v>2394</v>
      </c>
      <c r="B221" s="105" t="s">
        <v>2395</v>
      </c>
      <c r="C221" s="146" t="s">
        <v>2394</v>
      </c>
      <c r="D221" s="160"/>
      <c r="E221" s="160"/>
      <c r="F221" s="117" t="str">
        <f t="shared" si="7"/>
        <v>-</v>
      </c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</row>
    <row r="222" spans="1:23" s="102" customFormat="1" ht="12.75" customHeight="1" x14ac:dyDescent="0.2">
      <c r="A222" s="33" t="s">
        <v>2396</v>
      </c>
      <c r="B222" s="105" t="s">
        <v>2397</v>
      </c>
      <c r="C222" s="146" t="s">
        <v>2396</v>
      </c>
      <c r="D222" s="160"/>
      <c r="E222" s="160"/>
      <c r="F222" s="117" t="str">
        <f t="shared" si="7"/>
        <v>-</v>
      </c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</row>
    <row r="223" spans="1:23" s="102" customFormat="1" ht="12.75" customHeight="1" x14ac:dyDescent="0.2">
      <c r="A223" s="33" t="s">
        <v>2398</v>
      </c>
      <c r="B223" s="105" t="s">
        <v>2399</v>
      </c>
      <c r="C223" s="146" t="s">
        <v>2398</v>
      </c>
      <c r="D223" s="160"/>
      <c r="E223" s="160"/>
      <c r="F223" s="117" t="str">
        <f t="shared" si="7"/>
        <v>-</v>
      </c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</row>
    <row r="224" spans="1:23" s="102" customFormat="1" ht="12.75" customHeight="1" x14ac:dyDescent="0.2">
      <c r="A224" s="33" t="s">
        <v>2400</v>
      </c>
      <c r="B224" s="105" t="s">
        <v>2401</v>
      </c>
      <c r="C224" s="146" t="s">
        <v>2400</v>
      </c>
      <c r="D224" s="160"/>
      <c r="E224" s="160"/>
      <c r="F224" s="117" t="str">
        <f t="shared" si="7"/>
        <v>-</v>
      </c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</row>
    <row r="225" spans="1:23" s="102" customFormat="1" ht="24" customHeight="1" x14ac:dyDescent="0.2">
      <c r="A225" s="33" t="s">
        <v>2402</v>
      </c>
      <c r="B225" s="105" t="s">
        <v>2403</v>
      </c>
      <c r="C225" s="146" t="s">
        <v>2402</v>
      </c>
      <c r="D225" s="160"/>
      <c r="E225" s="160"/>
      <c r="F225" s="117" t="str">
        <f t="shared" si="7"/>
        <v>-</v>
      </c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</row>
    <row r="226" spans="1:23" s="102" customFormat="1" ht="24" customHeight="1" x14ac:dyDescent="0.2">
      <c r="A226" s="33" t="s">
        <v>2404</v>
      </c>
      <c r="B226" s="105" t="s">
        <v>2405</v>
      </c>
      <c r="C226" s="146" t="s">
        <v>2404</v>
      </c>
      <c r="D226" s="160"/>
      <c r="E226" s="160"/>
      <c r="F226" s="117" t="str">
        <f t="shared" si="7"/>
        <v>-</v>
      </c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</row>
    <row r="227" spans="1:23" s="102" customFormat="1" ht="12.75" customHeight="1" x14ac:dyDescent="0.2">
      <c r="A227" s="33" t="s">
        <v>2406</v>
      </c>
      <c r="B227" s="105" t="s">
        <v>2407</v>
      </c>
      <c r="C227" s="146" t="s">
        <v>2406</v>
      </c>
      <c r="D227" s="160"/>
      <c r="E227" s="160"/>
      <c r="F227" s="117" t="str">
        <f t="shared" si="7"/>
        <v>-</v>
      </c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</row>
    <row r="228" spans="1:23" s="102" customFormat="1" ht="12.75" customHeight="1" x14ac:dyDescent="0.2">
      <c r="A228" s="33" t="s">
        <v>2408</v>
      </c>
      <c r="B228" s="105" t="s">
        <v>2409</v>
      </c>
      <c r="C228" s="146" t="s">
        <v>2408</v>
      </c>
      <c r="D228" s="160"/>
      <c r="E228" s="160"/>
      <c r="F228" s="117" t="str">
        <f t="shared" si="7"/>
        <v>-</v>
      </c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</row>
    <row r="229" spans="1:23" s="102" customFormat="1" ht="12.75" customHeight="1" x14ac:dyDescent="0.2">
      <c r="A229" s="33" t="s">
        <v>2410</v>
      </c>
      <c r="B229" s="105" t="s">
        <v>2411</v>
      </c>
      <c r="C229" s="146" t="s">
        <v>2410</v>
      </c>
      <c r="D229" s="160"/>
      <c r="E229" s="160"/>
      <c r="F229" s="117" t="str">
        <f t="shared" si="7"/>
        <v>-</v>
      </c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</row>
    <row r="230" spans="1:23" s="102" customFormat="1" ht="12.75" customHeight="1" x14ac:dyDescent="0.2">
      <c r="A230" s="33" t="s">
        <v>2412</v>
      </c>
      <c r="B230" s="105" t="s">
        <v>2413</v>
      </c>
      <c r="C230" s="146" t="s">
        <v>2412</v>
      </c>
      <c r="D230" s="160"/>
      <c r="E230" s="160"/>
      <c r="F230" s="117" t="str">
        <f t="shared" si="7"/>
        <v>-</v>
      </c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</row>
    <row r="231" spans="1:23" s="102" customFormat="1" ht="12.75" customHeight="1" x14ac:dyDescent="0.2">
      <c r="A231" s="33" t="s">
        <v>2414</v>
      </c>
      <c r="B231" s="105" t="s">
        <v>2415</v>
      </c>
      <c r="C231" s="146" t="s">
        <v>2414</v>
      </c>
      <c r="D231" s="160"/>
      <c r="E231" s="160"/>
      <c r="F231" s="117" t="str">
        <f t="shared" si="7"/>
        <v>-</v>
      </c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</row>
    <row r="232" spans="1:23" s="102" customFormat="1" ht="12.75" customHeight="1" x14ac:dyDescent="0.2">
      <c r="A232" s="33" t="s">
        <v>2416</v>
      </c>
      <c r="B232" s="105" t="s">
        <v>2417</v>
      </c>
      <c r="C232" s="146" t="s">
        <v>2416</v>
      </c>
      <c r="D232" s="160"/>
      <c r="E232" s="160"/>
      <c r="F232" s="117" t="str">
        <f t="shared" si="7"/>
        <v>-</v>
      </c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</row>
    <row r="233" spans="1:23" s="102" customFormat="1" ht="12.75" customHeight="1" x14ac:dyDescent="0.2">
      <c r="A233" s="33" t="s">
        <v>2418</v>
      </c>
      <c r="B233" s="105" t="s">
        <v>2419</v>
      </c>
      <c r="C233" s="146" t="s">
        <v>2418</v>
      </c>
      <c r="D233" s="160"/>
      <c r="E233" s="160"/>
      <c r="F233" s="117" t="str">
        <f t="shared" si="7"/>
        <v>-</v>
      </c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</row>
    <row r="234" spans="1:23" s="102" customFormat="1" ht="24" customHeight="1" x14ac:dyDescent="0.2">
      <c r="A234" s="33" t="s">
        <v>2420</v>
      </c>
      <c r="B234" s="105" t="s">
        <v>2421</v>
      </c>
      <c r="C234" s="146" t="s">
        <v>2420</v>
      </c>
      <c r="D234" s="160"/>
      <c r="E234" s="160"/>
      <c r="F234" s="117" t="str">
        <f t="shared" si="7"/>
        <v>-</v>
      </c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</row>
    <row r="235" spans="1:23" s="102" customFormat="1" ht="12" customHeight="1" x14ac:dyDescent="0.2">
      <c r="A235" s="33" t="s">
        <v>2422</v>
      </c>
      <c r="B235" s="118" t="s">
        <v>2423</v>
      </c>
      <c r="C235" s="146" t="s">
        <v>2422</v>
      </c>
      <c r="D235" s="160"/>
      <c r="E235" s="160"/>
      <c r="F235" s="117" t="str">
        <f t="shared" si="7"/>
        <v>-</v>
      </c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</row>
    <row r="236" spans="1:23" s="102" customFormat="1" ht="24" customHeight="1" x14ac:dyDescent="0.2">
      <c r="A236" s="33"/>
      <c r="B236" s="105" t="s">
        <v>2424</v>
      </c>
      <c r="C236" s="146" t="s">
        <v>2425</v>
      </c>
      <c r="D236" s="183">
        <f>SUM(D237:D245)</f>
        <v>0</v>
      </c>
      <c r="E236" s="183">
        <f>SUM(E237:E245)</f>
        <v>0</v>
      </c>
      <c r="F236" s="117" t="str">
        <f t="shared" si="7"/>
        <v>-</v>
      </c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</row>
    <row r="237" spans="1:23" s="102" customFormat="1" ht="12.75" customHeight="1" x14ac:dyDescent="0.2">
      <c r="A237" s="33" t="s">
        <v>2426</v>
      </c>
      <c r="B237" s="105" t="s">
        <v>2427</v>
      </c>
      <c r="C237" s="146" t="s">
        <v>2426</v>
      </c>
      <c r="D237" s="116"/>
      <c r="E237" s="116"/>
      <c r="F237" s="117" t="str">
        <f t="shared" si="7"/>
        <v>-</v>
      </c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</row>
    <row r="238" spans="1:23" s="102" customFormat="1" ht="12.75" customHeight="1" x14ac:dyDescent="0.2">
      <c r="A238" s="33" t="s">
        <v>2428</v>
      </c>
      <c r="B238" s="105" t="s">
        <v>2429</v>
      </c>
      <c r="C238" s="146" t="s">
        <v>2428</v>
      </c>
      <c r="D238" s="160"/>
      <c r="E238" s="160"/>
      <c r="F238" s="117" t="str">
        <f t="shared" si="7"/>
        <v>-</v>
      </c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9"/>
      <c r="S238" s="89"/>
      <c r="T238" s="89"/>
      <c r="U238" s="89"/>
      <c r="V238" s="89"/>
      <c r="W238" s="89"/>
    </row>
    <row r="239" spans="1:23" s="102" customFormat="1" ht="12.75" customHeight="1" x14ac:dyDescent="0.2">
      <c r="A239" s="33" t="s">
        <v>2430</v>
      </c>
      <c r="B239" s="105" t="s">
        <v>2431</v>
      </c>
      <c r="C239" s="146" t="s">
        <v>2430</v>
      </c>
      <c r="D239" s="160"/>
      <c r="E239" s="160"/>
      <c r="F239" s="117" t="str">
        <f t="shared" ref="F239:F270" si="8">IF(D239&gt;0,IF(E239/D239&gt;=100,"&gt;&gt;100",E239/D239*100),"-")</f>
        <v>-</v>
      </c>
      <c r="G239" s="89"/>
      <c r="H239" s="89"/>
      <c r="I239" s="89"/>
      <c r="J239" s="89"/>
      <c r="K239" s="89"/>
      <c r="L239" s="89"/>
      <c r="M239" s="89"/>
      <c r="N239" s="89"/>
      <c r="O239" s="89"/>
      <c r="P239" s="89"/>
      <c r="Q239" s="89"/>
      <c r="R239" s="89"/>
      <c r="S239" s="89"/>
      <c r="T239" s="89"/>
      <c r="U239" s="89"/>
      <c r="V239" s="89"/>
      <c r="W239" s="89"/>
    </row>
    <row r="240" spans="1:23" s="102" customFormat="1" ht="12.75" customHeight="1" x14ac:dyDescent="0.2">
      <c r="A240" s="33" t="s">
        <v>2432</v>
      </c>
      <c r="B240" s="105" t="s">
        <v>2433</v>
      </c>
      <c r="C240" s="146" t="s">
        <v>2432</v>
      </c>
      <c r="D240" s="160"/>
      <c r="E240" s="160"/>
      <c r="F240" s="117" t="str">
        <f t="shared" si="8"/>
        <v>-</v>
      </c>
      <c r="G240" s="89"/>
      <c r="H240" s="89"/>
      <c r="I240" s="89"/>
      <c r="J240" s="89"/>
      <c r="K240" s="89"/>
      <c r="L240" s="89"/>
      <c r="M240" s="89"/>
      <c r="N240" s="89"/>
      <c r="O240" s="89"/>
      <c r="P240" s="89"/>
      <c r="Q240" s="89"/>
      <c r="R240" s="89"/>
      <c r="S240" s="89"/>
      <c r="T240" s="89"/>
      <c r="U240" s="89"/>
      <c r="V240" s="89"/>
      <c r="W240" s="89"/>
    </row>
    <row r="241" spans="1:23" s="102" customFormat="1" ht="12.75" customHeight="1" x14ac:dyDescent="0.2">
      <c r="A241" s="33" t="s">
        <v>2434</v>
      </c>
      <c r="B241" s="105" t="s">
        <v>2435</v>
      </c>
      <c r="C241" s="146" t="s">
        <v>2434</v>
      </c>
      <c r="D241" s="160"/>
      <c r="E241" s="160"/>
      <c r="F241" s="117" t="str">
        <f t="shared" si="8"/>
        <v>-</v>
      </c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89"/>
      <c r="S241" s="89"/>
      <c r="T241" s="89"/>
      <c r="U241" s="89"/>
      <c r="V241" s="89"/>
      <c r="W241" s="89"/>
    </row>
    <row r="242" spans="1:23" s="102" customFormat="1" ht="12.75" customHeight="1" x14ac:dyDescent="0.2">
      <c r="A242" s="33" t="s">
        <v>2436</v>
      </c>
      <c r="B242" s="105" t="s">
        <v>2437</v>
      </c>
      <c r="C242" s="146" t="s">
        <v>2436</v>
      </c>
      <c r="D242" s="160"/>
      <c r="E242" s="160"/>
      <c r="F242" s="117" t="str">
        <f t="shared" si="8"/>
        <v>-</v>
      </c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</row>
    <row r="243" spans="1:23" s="102" customFormat="1" ht="12.75" customHeight="1" x14ac:dyDescent="0.2">
      <c r="A243" s="33" t="s">
        <v>2438</v>
      </c>
      <c r="B243" s="105" t="s">
        <v>2439</v>
      </c>
      <c r="C243" s="146" t="s">
        <v>2438</v>
      </c>
      <c r="D243" s="160"/>
      <c r="E243" s="160"/>
      <c r="F243" s="117" t="str">
        <f t="shared" si="8"/>
        <v>-</v>
      </c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  <c r="V243" s="89"/>
      <c r="W243" s="89"/>
    </row>
    <row r="244" spans="1:23" s="102" customFormat="1" ht="12.75" customHeight="1" x14ac:dyDescent="0.2">
      <c r="A244" s="33" t="s">
        <v>2440</v>
      </c>
      <c r="B244" s="105" t="s">
        <v>2441</v>
      </c>
      <c r="C244" s="146" t="s">
        <v>2440</v>
      </c>
      <c r="D244" s="160"/>
      <c r="E244" s="160"/>
      <c r="F244" s="117" t="str">
        <f t="shared" si="8"/>
        <v>-</v>
      </c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</row>
    <row r="245" spans="1:23" s="102" customFormat="1" ht="12.75" customHeight="1" x14ac:dyDescent="0.2">
      <c r="A245" s="33" t="s">
        <v>2442</v>
      </c>
      <c r="B245" s="105" t="s">
        <v>2443</v>
      </c>
      <c r="C245" s="146" t="s">
        <v>2442</v>
      </c>
      <c r="D245" s="160"/>
      <c r="E245" s="160"/>
      <c r="F245" s="117" t="str">
        <f t="shared" si="8"/>
        <v>-</v>
      </c>
      <c r="G245" s="89"/>
      <c r="H245" s="89"/>
      <c r="I245" s="89"/>
      <c r="J245" s="89"/>
      <c r="K245" s="89"/>
      <c r="L245" s="89"/>
      <c r="M245" s="89"/>
      <c r="N245" s="89"/>
      <c r="O245" s="89"/>
      <c r="P245" s="89"/>
      <c r="Q245" s="89"/>
      <c r="R245" s="89"/>
      <c r="S245" s="89"/>
      <c r="T245" s="89"/>
      <c r="U245" s="89"/>
      <c r="V245" s="89"/>
      <c r="W245" s="89"/>
    </row>
    <row r="246" spans="1:23" s="102" customFormat="1" ht="12.75" customHeight="1" x14ac:dyDescent="0.2">
      <c r="A246" s="33" t="s">
        <v>2444</v>
      </c>
      <c r="B246" s="105" t="s">
        <v>2445</v>
      </c>
      <c r="C246" s="146" t="s">
        <v>2444</v>
      </c>
      <c r="D246" s="160"/>
      <c r="E246" s="160"/>
      <c r="F246" s="117" t="str">
        <f t="shared" si="8"/>
        <v>-</v>
      </c>
      <c r="G246" s="89"/>
      <c r="H246" s="89"/>
      <c r="I246" s="89"/>
      <c r="J246" s="89"/>
      <c r="K246" s="89"/>
      <c r="L246" s="89"/>
      <c r="M246" s="89"/>
      <c r="N246" s="89"/>
      <c r="O246" s="89"/>
      <c r="P246" s="89"/>
      <c r="Q246" s="89"/>
      <c r="R246" s="89"/>
      <c r="S246" s="89"/>
      <c r="T246" s="89"/>
      <c r="U246" s="89"/>
      <c r="V246" s="89"/>
      <c r="W246" s="89"/>
    </row>
    <row r="247" spans="1:23" s="102" customFormat="1" ht="24" customHeight="1" x14ac:dyDescent="0.2">
      <c r="A247" s="33" t="s">
        <v>2446</v>
      </c>
      <c r="B247" s="105" t="s">
        <v>2447</v>
      </c>
      <c r="C247" s="146" t="s">
        <v>2446</v>
      </c>
      <c r="D247" s="183">
        <f>SUM(D248:D249)</f>
        <v>0</v>
      </c>
      <c r="E247" s="183">
        <f>SUM(E248:E249)</f>
        <v>0</v>
      </c>
      <c r="F247" s="117" t="str">
        <f t="shared" si="8"/>
        <v>-</v>
      </c>
      <c r="G247" s="89"/>
      <c r="H247" s="89"/>
      <c r="I247" s="89"/>
      <c r="J247" s="89"/>
      <c r="K247" s="89"/>
      <c r="L247" s="89"/>
      <c r="M247" s="89"/>
      <c r="N247" s="89"/>
      <c r="O247" s="89"/>
      <c r="P247" s="89"/>
      <c r="Q247" s="89"/>
      <c r="R247" s="89"/>
      <c r="S247" s="89"/>
      <c r="T247" s="89"/>
      <c r="U247" s="89"/>
      <c r="V247" s="89"/>
      <c r="W247" s="89"/>
    </row>
    <row r="248" spans="1:23" s="102" customFormat="1" ht="12.75" customHeight="1" x14ac:dyDescent="0.2">
      <c r="A248" s="33" t="s">
        <v>2448</v>
      </c>
      <c r="B248" s="105" t="s">
        <v>2449</v>
      </c>
      <c r="C248" s="146" t="s">
        <v>2448</v>
      </c>
      <c r="D248" s="116"/>
      <c r="E248" s="116"/>
      <c r="F248" s="117" t="str">
        <f t="shared" si="8"/>
        <v>-</v>
      </c>
      <c r="G248" s="89"/>
      <c r="H248" s="89"/>
      <c r="I248" s="89"/>
      <c r="J248" s="89"/>
      <c r="K248" s="89"/>
      <c r="L248" s="89"/>
      <c r="M248" s="89"/>
      <c r="N248" s="89"/>
      <c r="O248" s="89"/>
      <c r="P248" s="89"/>
      <c r="Q248" s="89"/>
      <c r="R248" s="89"/>
      <c r="S248" s="89"/>
      <c r="T248" s="89"/>
      <c r="U248" s="89"/>
      <c r="V248" s="89"/>
      <c r="W248" s="89"/>
    </row>
    <row r="249" spans="1:23" s="102" customFormat="1" ht="12.75" customHeight="1" x14ac:dyDescent="0.2">
      <c r="A249" s="33" t="s">
        <v>2450</v>
      </c>
      <c r="B249" s="105" t="s">
        <v>2451</v>
      </c>
      <c r="C249" s="146" t="s">
        <v>2450</v>
      </c>
      <c r="D249" s="160"/>
      <c r="E249" s="160"/>
      <c r="F249" s="117" t="str">
        <f t="shared" si="8"/>
        <v>-</v>
      </c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  <c r="R249" s="89"/>
      <c r="S249" s="89"/>
      <c r="T249" s="89"/>
      <c r="U249" s="89"/>
      <c r="V249" s="89"/>
      <c r="W249" s="89"/>
    </row>
    <row r="250" spans="1:23" s="102" customFormat="1" ht="12.75" customHeight="1" x14ac:dyDescent="0.2">
      <c r="A250" s="33" t="s">
        <v>2452</v>
      </c>
      <c r="B250" s="105" t="s">
        <v>2453</v>
      </c>
      <c r="C250" s="146" t="s">
        <v>2452</v>
      </c>
      <c r="D250" s="183">
        <f>+D251+D254-D263+D273+D290</f>
        <v>0</v>
      </c>
      <c r="E250" s="183">
        <f>+E251+E254-E263+E273+E290</f>
        <v>0</v>
      </c>
      <c r="F250" s="117" t="str">
        <f t="shared" si="8"/>
        <v>-</v>
      </c>
      <c r="G250" s="89"/>
      <c r="H250" s="89"/>
      <c r="I250" s="89"/>
      <c r="J250" s="89"/>
      <c r="K250" s="89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89"/>
      <c r="W250" s="89"/>
    </row>
    <row r="251" spans="1:23" s="102" customFormat="1" ht="12.75" customHeight="1" x14ac:dyDescent="0.2">
      <c r="A251" s="33" t="s">
        <v>2454</v>
      </c>
      <c r="B251" s="105" t="s">
        <v>2455</v>
      </c>
      <c r="C251" s="146" t="s">
        <v>2454</v>
      </c>
      <c r="D251" s="36">
        <f>D252-D253</f>
        <v>0</v>
      </c>
      <c r="E251" s="36">
        <f>E252-E253</f>
        <v>0</v>
      </c>
      <c r="F251" s="117" t="str">
        <f t="shared" si="8"/>
        <v>-</v>
      </c>
      <c r="G251" s="89"/>
      <c r="H251" s="89"/>
      <c r="I251" s="89"/>
      <c r="J251" s="89"/>
      <c r="K251" s="89"/>
      <c r="L251" s="89"/>
      <c r="M251" s="89"/>
      <c r="N251" s="89"/>
      <c r="O251" s="89"/>
      <c r="P251" s="89"/>
      <c r="Q251" s="89"/>
      <c r="R251" s="89"/>
      <c r="S251" s="89"/>
      <c r="T251" s="89"/>
      <c r="U251" s="89"/>
      <c r="V251" s="89"/>
      <c r="W251" s="89"/>
    </row>
    <row r="252" spans="1:23" s="102" customFormat="1" ht="12.75" customHeight="1" x14ac:dyDescent="0.2">
      <c r="A252" s="33" t="s">
        <v>2456</v>
      </c>
      <c r="B252" s="105" t="s">
        <v>2457</v>
      </c>
      <c r="C252" s="146" t="s">
        <v>2456</v>
      </c>
      <c r="D252" s="116"/>
      <c r="E252" s="116"/>
      <c r="F252" s="117" t="str">
        <f t="shared" si="8"/>
        <v>-</v>
      </c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Q252" s="89"/>
      <c r="R252" s="89"/>
      <c r="S252" s="89"/>
      <c r="T252" s="89"/>
      <c r="U252" s="89"/>
      <c r="V252" s="89"/>
      <c r="W252" s="89"/>
    </row>
    <row r="253" spans="1:23" s="102" customFormat="1" ht="12.75" customHeight="1" x14ac:dyDescent="0.2">
      <c r="A253" s="33" t="s">
        <v>2458</v>
      </c>
      <c r="B253" s="105" t="s">
        <v>2459</v>
      </c>
      <c r="C253" s="146" t="s">
        <v>2458</v>
      </c>
      <c r="D253" s="160"/>
      <c r="E253" s="160"/>
      <c r="F253" s="117" t="str">
        <f t="shared" si="8"/>
        <v>-</v>
      </c>
      <c r="G253" s="89"/>
      <c r="H253" s="89"/>
      <c r="I253" s="89"/>
      <c r="J253" s="89"/>
      <c r="K253" s="89"/>
      <c r="L253" s="89"/>
      <c r="M253" s="89"/>
      <c r="N253" s="89"/>
      <c r="O253" s="89"/>
      <c r="P253" s="89"/>
      <c r="Q253" s="89"/>
      <c r="R253" s="89"/>
      <c r="S253" s="89"/>
      <c r="T253" s="89"/>
      <c r="U253" s="89"/>
      <c r="V253" s="89"/>
      <c r="W253" s="89"/>
    </row>
    <row r="254" spans="1:23" s="102" customFormat="1" ht="12.75" customHeight="1" x14ac:dyDescent="0.2">
      <c r="A254" s="33" t="s">
        <v>2460</v>
      </c>
      <c r="B254" s="105" t="s">
        <v>2461</v>
      </c>
      <c r="C254" s="146" t="s">
        <v>2460</v>
      </c>
      <c r="D254" s="183">
        <f>D255-D259</f>
        <v>0</v>
      </c>
      <c r="E254" s="183">
        <f>E255-E259</f>
        <v>0</v>
      </c>
      <c r="F254" s="117" t="str">
        <f t="shared" si="8"/>
        <v>-</v>
      </c>
      <c r="G254" s="89"/>
      <c r="H254" s="89"/>
      <c r="I254" s="89"/>
      <c r="J254" s="89"/>
      <c r="K254" s="89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89"/>
      <c r="W254" s="89"/>
    </row>
    <row r="255" spans="1:23" s="102" customFormat="1" ht="12.75" customHeight="1" x14ac:dyDescent="0.2">
      <c r="A255" s="33" t="s">
        <v>2462</v>
      </c>
      <c r="B255" s="105" t="s">
        <v>2463</v>
      </c>
      <c r="C255" s="146" t="s">
        <v>2462</v>
      </c>
      <c r="D255" s="36">
        <f>SUM(D256:D258)</f>
        <v>0</v>
      </c>
      <c r="E255" s="36">
        <f>SUM(E256:E258)</f>
        <v>0</v>
      </c>
      <c r="F255" s="117" t="str">
        <f t="shared" si="8"/>
        <v>-</v>
      </c>
      <c r="G255" s="89"/>
      <c r="H255" s="89"/>
      <c r="I255" s="89"/>
      <c r="J255" s="89"/>
      <c r="K255" s="89"/>
      <c r="L255" s="89"/>
      <c r="M255" s="89"/>
      <c r="N255" s="89"/>
      <c r="O255" s="89"/>
      <c r="P255" s="89"/>
      <c r="Q255" s="89"/>
      <c r="R255" s="89"/>
      <c r="S255" s="89"/>
      <c r="T255" s="89"/>
      <c r="U255" s="89"/>
      <c r="V255" s="89"/>
      <c r="W255" s="89"/>
    </row>
    <row r="256" spans="1:23" s="102" customFormat="1" ht="12.75" customHeight="1" x14ac:dyDescent="0.2">
      <c r="A256" s="33" t="s">
        <v>614</v>
      </c>
      <c r="B256" s="105" t="s">
        <v>2464</v>
      </c>
      <c r="C256" s="146" t="s">
        <v>614</v>
      </c>
      <c r="D256" s="116"/>
      <c r="E256" s="116"/>
      <c r="F256" s="117" t="str">
        <f t="shared" si="8"/>
        <v>-</v>
      </c>
      <c r="G256" s="89"/>
      <c r="H256" s="89"/>
      <c r="I256" s="89"/>
      <c r="J256" s="89"/>
      <c r="K256" s="89"/>
      <c r="L256" s="89"/>
      <c r="M256" s="89"/>
      <c r="N256" s="89"/>
      <c r="O256" s="89"/>
      <c r="P256" s="89"/>
      <c r="Q256" s="89"/>
      <c r="R256" s="89"/>
      <c r="S256" s="89"/>
      <c r="T256" s="89"/>
      <c r="U256" s="89"/>
      <c r="V256" s="89"/>
      <c r="W256" s="89"/>
    </row>
    <row r="257" spans="1:23" s="102" customFormat="1" ht="12.75" customHeight="1" x14ac:dyDescent="0.2">
      <c r="A257" s="33" t="s">
        <v>814</v>
      </c>
      <c r="B257" s="105" t="s">
        <v>2465</v>
      </c>
      <c r="C257" s="146" t="s">
        <v>814</v>
      </c>
      <c r="D257" s="160"/>
      <c r="E257" s="160"/>
      <c r="F257" s="117" t="str">
        <f t="shared" si="8"/>
        <v>-</v>
      </c>
      <c r="G257" s="89"/>
      <c r="H257" s="89"/>
      <c r="I257" s="89"/>
      <c r="J257" s="89"/>
      <c r="K257" s="89"/>
      <c r="L257" s="89"/>
      <c r="M257" s="89"/>
      <c r="N257" s="89"/>
      <c r="O257" s="89"/>
      <c r="P257" s="89"/>
      <c r="Q257" s="89"/>
      <c r="R257" s="89"/>
      <c r="S257" s="89"/>
      <c r="T257" s="89"/>
      <c r="U257" s="89"/>
      <c r="V257" s="89"/>
      <c r="W257" s="89"/>
    </row>
    <row r="258" spans="1:23" s="102" customFormat="1" ht="12.75" customHeight="1" x14ac:dyDescent="0.2">
      <c r="A258" s="33" t="s">
        <v>1249</v>
      </c>
      <c r="B258" s="105" t="s">
        <v>2466</v>
      </c>
      <c r="C258" s="146" t="s">
        <v>1249</v>
      </c>
      <c r="D258" s="160"/>
      <c r="E258" s="160"/>
      <c r="F258" s="117" t="str">
        <f t="shared" si="8"/>
        <v>-</v>
      </c>
      <c r="G258" s="89"/>
      <c r="H258" s="89"/>
      <c r="I258" s="89"/>
      <c r="J258" s="89"/>
      <c r="K258" s="89"/>
      <c r="L258" s="89"/>
      <c r="M258" s="89"/>
      <c r="N258" s="89"/>
      <c r="O258" s="89"/>
      <c r="P258" s="89"/>
      <c r="Q258" s="89"/>
      <c r="R258" s="89"/>
      <c r="S258" s="89"/>
      <c r="T258" s="89"/>
      <c r="U258" s="89"/>
      <c r="V258" s="89"/>
      <c r="W258" s="89"/>
    </row>
    <row r="259" spans="1:23" s="102" customFormat="1" ht="12.75" customHeight="1" x14ac:dyDescent="0.2">
      <c r="A259" s="33" t="s">
        <v>2467</v>
      </c>
      <c r="B259" s="105" t="s">
        <v>2468</v>
      </c>
      <c r="C259" s="146" t="s">
        <v>2467</v>
      </c>
      <c r="D259" s="183">
        <f>SUM(D260:D262)</f>
        <v>0</v>
      </c>
      <c r="E259" s="183">
        <f>SUM(E260:E262)</f>
        <v>0</v>
      </c>
      <c r="F259" s="117" t="str">
        <f t="shared" si="8"/>
        <v>-</v>
      </c>
      <c r="G259" s="89"/>
      <c r="H259" s="89"/>
      <c r="I259" s="89"/>
      <c r="J259" s="89"/>
      <c r="K259" s="89"/>
      <c r="L259" s="89"/>
      <c r="M259" s="89"/>
      <c r="N259" s="89"/>
      <c r="O259" s="89"/>
      <c r="P259" s="89"/>
      <c r="Q259" s="89"/>
      <c r="R259" s="89"/>
      <c r="S259" s="89"/>
      <c r="T259" s="89"/>
      <c r="U259" s="89"/>
      <c r="V259" s="89"/>
      <c r="W259" s="89"/>
    </row>
    <row r="260" spans="1:23" s="102" customFormat="1" ht="12.75" customHeight="1" x14ac:dyDescent="0.2">
      <c r="A260" s="33" t="s">
        <v>616</v>
      </c>
      <c r="B260" s="105" t="s">
        <v>2469</v>
      </c>
      <c r="C260" s="146" t="s">
        <v>616</v>
      </c>
      <c r="D260" s="116"/>
      <c r="E260" s="116"/>
      <c r="F260" s="117" t="str">
        <f t="shared" si="8"/>
        <v>-</v>
      </c>
      <c r="G260" s="89"/>
      <c r="H260" s="89"/>
      <c r="I260" s="89"/>
      <c r="J260" s="89"/>
      <c r="K260" s="89"/>
      <c r="L260" s="89"/>
      <c r="M260" s="89"/>
      <c r="N260" s="89"/>
      <c r="O260" s="89"/>
      <c r="P260" s="89"/>
      <c r="Q260" s="89"/>
      <c r="R260" s="89"/>
      <c r="S260" s="89"/>
      <c r="T260" s="89"/>
      <c r="U260" s="89"/>
      <c r="V260" s="89"/>
      <c r="W260" s="89"/>
    </row>
    <row r="261" spans="1:23" s="102" customFormat="1" ht="12.75" customHeight="1" x14ac:dyDescent="0.2">
      <c r="A261" s="33" t="s">
        <v>816</v>
      </c>
      <c r="B261" s="105" t="s">
        <v>2470</v>
      </c>
      <c r="C261" s="146" t="s">
        <v>816</v>
      </c>
      <c r="D261" s="160"/>
      <c r="E261" s="160"/>
      <c r="F261" s="117" t="str">
        <f t="shared" si="8"/>
        <v>-</v>
      </c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89"/>
      <c r="S261" s="89"/>
      <c r="T261" s="89"/>
      <c r="U261" s="89"/>
      <c r="V261" s="89"/>
      <c r="W261" s="89"/>
    </row>
    <row r="262" spans="1:23" s="102" customFormat="1" ht="12.75" customHeight="1" x14ac:dyDescent="0.2">
      <c r="A262" s="33" t="s">
        <v>1251</v>
      </c>
      <c r="B262" s="105" t="s">
        <v>2471</v>
      </c>
      <c r="C262" s="146" t="s">
        <v>1251</v>
      </c>
      <c r="D262" s="160"/>
      <c r="E262" s="160"/>
      <c r="F262" s="117" t="str">
        <f t="shared" si="8"/>
        <v>-</v>
      </c>
      <c r="G262" s="89"/>
      <c r="H262" s="89"/>
      <c r="I262" s="89"/>
      <c r="J262" s="89"/>
      <c r="K262" s="89"/>
      <c r="L262" s="89"/>
      <c r="M262" s="89"/>
      <c r="N262" s="89"/>
      <c r="O262" s="89"/>
      <c r="P262" s="89"/>
      <c r="Q262" s="89"/>
      <c r="R262" s="89"/>
      <c r="S262" s="89"/>
      <c r="T262" s="89"/>
      <c r="U262" s="89"/>
      <c r="V262" s="89"/>
      <c r="W262" s="89"/>
    </row>
    <row r="263" spans="1:23" s="102" customFormat="1" ht="12.75" customHeight="1" x14ac:dyDescent="0.2">
      <c r="A263" s="33" t="s">
        <v>2472</v>
      </c>
      <c r="B263" s="105" t="s">
        <v>2473</v>
      </c>
      <c r="C263" s="146" t="s">
        <v>2472</v>
      </c>
      <c r="D263" s="183">
        <f>SUM(D264:D272)</f>
        <v>0</v>
      </c>
      <c r="E263" s="183">
        <f>SUM(E264:E272)</f>
        <v>0</v>
      </c>
      <c r="F263" s="117" t="str">
        <f t="shared" si="8"/>
        <v>-</v>
      </c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Q263" s="89"/>
      <c r="R263" s="89"/>
      <c r="S263" s="89"/>
      <c r="T263" s="89"/>
      <c r="U263" s="89"/>
      <c r="V263" s="89"/>
      <c r="W263" s="89"/>
    </row>
    <row r="264" spans="1:23" s="102" customFormat="1" ht="12.75" customHeight="1" x14ac:dyDescent="0.2">
      <c r="A264" s="33" t="s">
        <v>2474</v>
      </c>
      <c r="B264" s="105" t="s">
        <v>2475</v>
      </c>
      <c r="C264" s="146" t="s">
        <v>2474</v>
      </c>
      <c r="D264" s="116"/>
      <c r="E264" s="116"/>
      <c r="F264" s="117" t="str">
        <f t="shared" si="8"/>
        <v>-</v>
      </c>
      <c r="G264" s="89"/>
      <c r="H264" s="89"/>
      <c r="I264" s="89"/>
      <c r="J264" s="89"/>
      <c r="K264" s="89"/>
      <c r="L264" s="89"/>
      <c r="M264" s="89"/>
      <c r="N264" s="89"/>
      <c r="O264" s="89"/>
      <c r="P264" s="89"/>
      <c r="Q264" s="89"/>
      <c r="R264" s="89"/>
      <c r="S264" s="89"/>
      <c r="T264" s="89"/>
      <c r="U264" s="89"/>
      <c r="V264" s="89"/>
      <c r="W264" s="89"/>
    </row>
    <row r="265" spans="1:23" s="102" customFormat="1" ht="24" customHeight="1" x14ac:dyDescent="0.2">
      <c r="A265" s="33" t="s">
        <v>2476</v>
      </c>
      <c r="B265" s="105" t="s">
        <v>2477</v>
      </c>
      <c r="C265" s="146" t="s">
        <v>2476</v>
      </c>
      <c r="D265" s="160"/>
      <c r="E265" s="160"/>
      <c r="F265" s="117" t="str">
        <f t="shared" si="8"/>
        <v>-</v>
      </c>
      <c r="G265" s="89"/>
      <c r="H265" s="89"/>
      <c r="I265" s="89"/>
      <c r="J265" s="89"/>
      <c r="K265" s="89"/>
      <c r="L265" s="89"/>
      <c r="M265" s="89"/>
      <c r="N265" s="89"/>
      <c r="O265" s="89"/>
      <c r="P265" s="89"/>
      <c r="Q265" s="89"/>
      <c r="R265" s="89"/>
      <c r="S265" s="89"/>
      <c r="T265" s="89"/>
      <c r="U265" s="89"/>
      <c r="V265" s="89"/>
      <c r="W265" s="89"/>
    </row>
    <row r="266" spans="1:23" s="102" customFormat="1" ht="24" customHeight="1" x14ac:dyDescent="0.2">
      <c r="A266" s="33" t="s">
        <v>2478</v>
      </c>
      <c r="B266" s="105" t="s">
        <v>2479</v>
      </c>
      <c r="C266" s="146" t="s">
        <v>2478</v>
      </c>
      <c r="D266" s="160"/>
      <c r="E266" s="160"/>
      <c r="F266" s="117" t="str">
        <f t="shared" si="8"/>
        <v>-</v>
      </c>
      <c r="G266" s="89"/>
      <c r="H266" s="89"/>
      <c r="I266" s="89"/>
      <c r="J266" s="89"/>
      <c r="K266" s="89"/>
      <c r="L266" s="89"/>
      <c r="M266" s="89"/>
      <c r="N266" s="89"/>
      <c r="O266" s="89"/>
      <c r="P266" s="89"/>
      <c r="Q266" s="89"/>
      <c r="R266" s="89"/>
      <c r="S266" s="89"/>
      <c r="T266" s="89"/>
      <c r="U266" s="89"/>
      <c r="V266" s="89"/>
      <c r="W266" s="89"/>
    </row>
    <row r="267" spans="1:23" s="102" customFormat="1" ht="24" customHeight="1" x14ac:dyDescent="0.2">
      <c r="A267" s="33" t="s">
        <v>2480</v>
      </c>
      <c r="B267" s="105" t="s">
        <v>2481</v>
      </c>
      <c r="C267" s="146" t="s">
        <v>2480</v>
      </c>
      <c r="D267" s="160"/>
      <c r="E267" s="160"/>
      <c r="F267" s="117" t="str">
        <f t="shared" si="8"/>
        <v>-</v>
      </c>
      <c r="G267" s="89"/>
      <c r="H267" s="89"/>
      <c r="I267" s="89"/>
      <c r="J267" s="89"/>
      <c r="K267" s="89"/>
      <c r="L267" s="89"/>
      <c r="M267" s="89"/>
      <c r="N267" s="89"/>
      <c r="O267" s="89"/>
      <c r="P267" s="89"/>
      <c r="Q267" s="89"/>
      <c r="R267" s="89"/>
      <c r="S267" s="89"/>
      <c r="T267" s="89"/>
      <c r="U267" s="89"/>
      <c r="V267" s="89"/>
      <c r="W267" s="89"/>
    </row>
    <row r="268" spans="1:23" s="102" customFormat="1" ht="24" customHeight="1" x14ac:dyDescent="0.2">
      <c r="A268" s="33" t="s">
        <v>2482</v>
      </c>
      <c r="B268" s="105" t="s">
        <v>2483</v>
      </c>
      <c r="C268" s="146" t="s">
        <v>2482</v>
      </c>
      <c r="D268" s="160"/>
      <c r="E268" s="160"/>
      <c r="F268" s="117" t="str">
        <f t="shared" si="8"/>
        <v>-</v>
      </c>
      <c r="G268" s="89"/>
      <c r="H268" s="89"/>
      <c r="I268" s="89"/>
      <c r="J268" s="89"/>
      <c r="K268" s="89"/>
      <c r="L268" s="89"/>
      <c r="M268" s="89"/>
      <c r="N268" s="89"/>
      <c r="O268" s="89"/>
      <c r="P268" s="89"/>
      <c r="Q268" s="89"/>
      <c r="R268" s="89"/>
      <c r="S268" s="89"/>
      <c r="T268" s="89"/>
      <c r="U268" s="89"/>
      <c r="V268" s="89"/>
      <c r="W268" s="89"/>
    </row>
    <row r="269" spans="1:23" s="102" customFormat="1" ht="24" customHeight="1" x14ac:dyDescent="0.2">
      <c r="A269" s="33" t="s">
        <v>2484</v>
      </c>
      <c r="B269" s="105" t="s">
        <v>2485</v>
      </c>
      <c r="C269" s="146" t="s">
        <v>2484</v>
      </c>
      <c r="D269" s="160"/>
      <c r="E269" s="160"/>
      <c r="F269" s="117" t="str">
        <f t="shared" si="8"/>
        <v>-</v>
      </c>
      <c r="G269" s="89"/>
      <c r="H269" s="89"/>
      <c r="I269" s="89"/>
      <c r="J269" s="89"/>
      <c r="K269" s="89"/>
      <c r="L269" s="89"/>
      <c r="M269" s="89"/>
      <c r="N269" s="89"/>
      <c r="O269" s="89"/>
      <c r="P269" s="89"/>
      <c r="Q269" s="89"/>
      <c r="R269" s="89"/>
      <c r="S269" s="89"/>
      <c r="T269" s="89"/>
      <c r="U269" s="89"/>
      <c r="V269" s="89"/>
      <c r="W269" s="89"/>
    </row>
    <row r="270" spans="1:23" s="102" customFormat="1" ht="12.75" customHeight="1" x14ac:dyDescent="0.2">
      <c r="A270" s="33" t="s">
        <v>2486</v>
      </c>
      <c r="B270" s="105" t="s">
        <v>2487</v>
      </c>
      <c r="C270" s="146" t="s">
        <v>2486</v>
      </c>
      <c r="D270" s="160"/>
      <c r="E270" s="160"/>
      <c r="F270" s="117" t="str">
        <f t="shared" si="8"/>
        <v>-</v>
      </c>
      <c r="G270" s="89"/>
      <c r="H270" s="89"/>
      <c r="I270" s="89"/>
      <c r="J270" s="89"/>
      <c r="K270" s="89"/>
      <c r="L270" s="89"/>
      <c r="M270" s="89"/>
      <c r="N270" s="89"/>
      <c r="O270" s="89"/>
      <c r="P270" s="89"/>
      <c r="Q270" s="89"/>
      <c r="R270" s="89"/>
      <c r="S270" s="89"/>
      <c r="T270" s="89"/>
      <c r="U270" s="89"/>
      <c r="V270" s="89"/>
      <c r="W270" s="89"/>
    </row>
    <row r="271" spans="1:23" s="102" customFormat="1" ht="12.75" customHeight="1" x14ac:dyDescent="0.2">
      <c r="A271" s="33" t="s">
        <v>2488</v>
      </c>
      <c r="B271" s="105" t="s">
        <v>2489</v>
      </c>
      <c r="C271" s="146" t="s">
        <v>2488</v>
      </c>
      <c r="D271" s="160"/>
      <c r="E271" s="160"/>
      <c r="F271" s="117" t="str">
        <f t="shared" ref="F271:F297" si="9">IF(D271&gt;0,IF(E271/D271&gt;=100,"&gt;&gt;100",E271/D271*100),"-")</f>
        <v>-</v>
      </c>
      <c r="G271" s="89"/>
      <c r="H271" s="89"/>
      <c r="I271" s="89"/>
      <c r="J271" s="89"/>
      <c r="K271" s="89"/>
      <c r="L271" s="89"/>
      <c r="M271" s="89"/>
      <c r="N271" s="89"/>
      <c r="O271" s="89"/>
      <c r="P271" s="89"/>
      <c r="Q271" s="89"/>
      <c r="R271" s="89"/>
      <c r="S271" s="89"/>
      <c r="T271" s="89"/>
      <c r="U271" s="89"/>
      <c r="V271" s="89"/>
      <c r="W271" s="89"/>
    </row>
    <row r="272" spans="1:23" s="102" customFormat="1" ht="12.75" customHeight="1" x14ac:dyDescent="0.2">
      <c r="A272" s="33" t="s">
        <v>2490</v>
      </c>
      <c r="B272" s="105" t="s">
        <v>2491</v>
      </c>
      <c r="C272" s="146" t="s">
        <v>2490</v>
      </c>
      <c r="D272" s="160"/>
      <c r="E272" s="160"/>
      <c r="F272" s="117" t="str">
        <f t="shared" si="9"/>
        <v>-</v>
      </c>
      <c r="G272" s="89"/>
      <c r="H272" s="89"/>
      <c r="I272" s="89"/>
      <c r="J272" s="89"/>
      <c r="K272" s="89"/>
      <c r="L272" s="89"/>
      <c r="M272" s="89"/>
      <c r="N272" s="89"/>
      <c r="O272" s="89"/>
      <c r="P272" s="89"/>
      <c r="Q272" s="89"/>
      <c r="R272" s="89"/>
      <c r="S272" s="89"/>
      <c r="T272" s="89"/>
      <c r="U272" s="89"/>
      <c r="V272" s="89"/>
      <c r="W272" s="89"/>
    </row>
    <row r="273" spans="1:23" s="102" customFormat="1" ht="12.75" customHeight="1" x14ac:dyDescent="0.2">
      <c r="A273" s="33" t="s">
        <v>618</v>
      </c>
      <c r="B273" s="105" t="s">
        <v>2492</v>
      </c>
      <c r="C273" s="146" t="s">
        <v>618</v>
      </c>
      <c r="D273" s="183">
        <f>SUM(D274:D276)+SUM(D285:D289)</f>
        <v>0</v>
      </c>
      <c r="E273" s="183">
        <f>SUM(E274:E276)+SUM(E285:E289)</f>
        <v>0</v>
      </c>
      <c r="F273" s="117" t="str">
        <f t="shared" si="9"/>
        <v>-</v>
      </c>
      <c r="G273" s="89"/>
      <c r="H273" s="89"/>
      <c r="I273" s="89"/>
      <c r="J273" s="89"/>
      <c r="K273" s="89"/>
      <c r="L273" s="89"/>
      <c r="M273" s="89"/>
      <c r="N273" s="89"/>
      <c r="O273" s="89"/>
      <c r="P273" s="89"/>
      <c r="Q273" s="89"/>
      <c r="R273" s="89"/>
      <c r="S273" s="89"/>
      <c r="T273" s="89"/>
      <c r="U273" s="89"/>
      <c r="V273" s="89"/>
      <c r="W273" s="89"/>
    </row>
    <row r="274" spans="1:23" s="102" customFormat="1" ht="12.75" customHeight="1" x14ac:dyDescent="0.2">
      <c r="A274" s="33" t="s">
        <v>2493</v>
      </c>
      <c r="B274" s="105" t="s">
        <v>2494</v>
      </c>
      <c r="C274" s="146" t="s">
        <v>2493</v>
      </c>
      <c r="D274" s="116"/>
      <c r="E274" s="116"/>
      <c r="F274" s="117" t="str">
        <f t="shared" si="9"/>
        <v>-</v>
      </c>
      <c r="G274" s="89"/>
      <c r="H274" s="89"/>
      <c r="I274" s="89"/>
      <c r="J274" s="89"/>
      <c r="K274" s="89"/>
      <c r="L274" s="89"/>
      <c r="M274" s="89"/>
      <c r="N274" s="89"/>
      <c r="O274" s="89"/>
      <c r="P274" s="89"/>
      <c r="Q274" s="89"/>
      <c r="R274" s="89"/>
      <c r="S274" s="89"/>
      <c r="T274" s="89"/>
      <c r="U274" s="89"/>
      <c r="V274" s="89"/>
      <c r="W274" s="89"/>
    </row>
    <row r="275" spans="1:23" s="102" customFormat="1" ht="12.75" customHeight="1" x14ac:dyDescent="0.2">
      <c r="A275" s="33" t="s">
        <v>2495</v>
      </c>
      <c r="B275" s="105" t="s">
        <v>2496</v>
      </c>
      <c r="C275" s="146" t="s">
        <v>2495</v>
      </c>
      <c r="D275" s="160"/>
      <c r="E275" s="160"/>
      <c r="F275" s="117" t="str">
        <f t="shared" si="9"/>
        <v>-</v>
      </c>
      <c r="G275" s="89"/>
      <c r="H275" s="89"/>
      <c r="I275" s="89"/>
      <c r="J275" s="89"/>
      <c r="K275" s="89"/>
      <c r="L275" s="89"/>
      <c r="M275" s="89"/>
      <c r="N275" s="89"/>
      <c r="O275" s="89"/>
      <c r="P275" s="89"/>
      <c r="Q275" s="89"/>
      <c r="R275" s="89"/>
      <c r="S275" s="89"/>
      <c r="T275" s="89"/>
      <c r="U275" s="89"/>
      <c r="V275" s="89"/>
      <c r="W275" s="89"/>
    </row>
    <row r="276" spans="1:23" s="102" customFormat="1" ht="24" customHeight="1" x14ac:dyDescent="0.2">
      <c r="A276" s="33" t="s">
        <v>2497</v>
      </c>
      <c r="B276" s="105" t="s">
        <v>2498</v>
      </c>
      <c r="C276" s="146" t="s">
        <v>2497</v>
      </c>
      <c r="D276" s="183">
        <f>SUM(D277:D284)</f>
        <v>0</v>
      </c>
      <c r="E276" s="183">
        <f>SUM(E277:E284)</f>
        <v>0</v>
      </c>
      <c r="F276" s="117" t="str">
        <f t="shared" si="9"/>
        <v>-</v>
      </c>
      <c r="G276" s="89"/>
      <c r="H276" s="89"/>
      <c r="I276" s="89"/>
      <c r="J276" s="89"/>
      <c r="K276" s="89"/>
      <c r="L276" s="89"/>
      <c r="M276" s="89"/>
      <c r="N276" s="89"/>
      <c r="O276" s="89"/>
      <c r="P276" s="89"/>
      <c r="Q276" s="89"/>
      <c r="R276" s="89"/>
      <c r="S276" s="89"/>
      <c r="T276" s="89"/>
      <c r="U276" s="89"/>
      <c r="V276" s="89"/>
      <c r="W276" s="89"/>
    </row>
    <row r="277" spans="1:23" s="102" customFormat="1" ht="12.75" customHeight="1" x14ac:dyDescent="0.2">
      <c r="A277" s="33" t="s">
        <v>2499</v>
      </c>
      <c r="B277" s="105" t="s">
        <v>2500</v>
      </c>
      <c r="C277" s="146" t="s">
        <v>2499</v>
      </c>
      <c r="D277" s="116"/>
      <c r="E277" s="116"/>
      <c r="F277" s="117" t="str">
        <f t="shared" si="9"/>
        <v>-</v>
      </c>
      <c r="G277" s="89"/>
      <c r="H277" s="89"/>
      <c r="I277" s="89"/>
      <c r="J277" s="89"/>
      <c r="K277" s="89"/>
      <c r="L277" s="89"/>
      <c r="M277" s="89"/>
      <c r="N277" s="89"/>
      <c r="O277" s="89"/>
      <c r="P277" s="89"/>
      <c r="Q277" s="89"/>
      <c r="R277" s="89"/>
      <c r="S277" s="89"/>
      <c r="T277" s="89"/>
      <c r="U277" s="89"/>
      <c r="V277" s="89"/>
      <c r="W277" s="89"/>
    </row>
    <row r="278" spans="1:23" s="102" customFormat="1" ht="12.75" customHeight="1" x14ac:dyDescent="0.2">
      <c r="A278" s="33" t="s">
        <v>2501</v>
      </c>
      <c r="B278" s="105" t="s">
        <v>2502</v>
      </c>
      <c r="C278" s="146" t="s">
        <v>2501</v>
      </c>
      <c r="D278" s="160"/>
      <c r="E278" s="160"/>
      <c r="F278" s="117" t="str">
        <f t="shared" si="9"/>
        <v>-</v>
      </c>
      <c r="G278" s="89"/>
      <c r="H278" s="89"/>
      <c r="I278" s="89"/>
      <c r="J278" s="89"/>
      <c r="K278" s="89"/>
      <c r="L278" s="89"/>
      <c r="M278" s="89"/>
      <c r="N278" s="89"/>
      <c r="O278" s="89"/>
      <c r="P278" s="89"/>
      <c r="Q278" s="89"/>
      <c r="R278" s="89"/>
      <c r="S278" s="89"/>
      <c r="T278" s="89"/>
      <c r="U278" s="89"/>
      <c r="V278" s="89"/>
      <c r="W278" s="89"/>
    </row>
    <row r="279" spans="1:23" s="102" customFormat="1" ht="12.75" customHeight="1" x14ac:dyDescent="0.2">
      <c r="A279" s="33" t="s">
        <v>2503</v>
      </c>
      <c r="B279" s="105" t="s">
        <v>2504</v>
      </c>
      <c r="C279" s="146" t="s">
        <v>2503</v>
      </c>
      <c r="D279" s="160"/>
      <c r="E279" s="160"/>
      <c r="F279" s="117" t="str">
        <f t="shared" si="9"/>
        <v>-</v>
      </c>
      <c r="G279" s="89"/>
      <c r="H279" s="89"/>
      <c r="I279" s="89"/>
      <c r="J279" s="89"/>
      <c r="K279" s="89"/>
      <c r="L279" s="89"/>
      <c r="M279" s="89"/>
      <c r="N279" s="89"/>
      <c r="O279" s="89"/>
      <c r="P279" s="89"/>
      <c r="Q279" s="89"/>
      <c r="R279" s="89"/>
      <c r="S279" s="89"/>
      <c r="T279" s="89"/>
      <c r="U279" s="89"/>
      <c r="V279" s="89"/>
      <c r="W279" s="89"/>
    </row>
    <row r="280" spans="1:23" s="102" customFormat="1" ht="12.75" customHeight="1" x14ac:dyDescent="0.2">
      <c r="A280" s="33" t="s">
        <v>2505</v>
      </c>
      <c r="B280" s="105" t="s">
        <v>2506</v>
      </c>
      <c r="C280" s="146" t="s">
        <v>2505</v>
      </c>
      <c r="D280" s="160"/>
      <c r="E280" s="160"/>
      <c r="F280" s="117" t="str">
        <f t="shared" si="9"/>
        <v>-</v>
      </c>
      <c r="G280" s="89"/>
      <c r="H280" s="89"/>
      <c r="I280" s="89"/>
      <c r="J280" s="89"/>
      <c r="K280" s="89"/>
      <c r="L280" s="89"/>
      <c r="M280" s="89"/>
      <c r="N280" s="89"/>
      <c r="O280" s="89"/>
      <c r="P280" s="89"/>
      <c r="Q280" s="89"/>
      <c r="R280" s="89"/>
      <c r="S280" s="89"/>
      <c r="T280" s="89"/>
      <c r="U280" s="89"/>
      <c r="V280" s="89"/>
      <c r="W280" s="89"/>
    </row>
    <row r="281" spans="1:23" s="102" customFormat="1" ht="12.75" customHeight="1" x14ac:dyDescent="0.2">
      <c r="A281" s="33" t="s">
        <v>2507</v>
      </c>
      <c r="B281" s="105" t="s">
        <v>2508</v>
      </c>
      <c r="C281" s="146" t="s">
        <v>2507</v>
      </c>
      <c r="D281" s="160"/>
      <c r="E281" s="160"/>
      <c r="F281" s="117" t="str">
        <f t="shared" si="9"/>
        <v>-</v>
      </c>
      <c r="G281" s="89"/>
      <c r="H281" s="89"/>
      <c r="I281" s="89"/>
      <c r="J281" s="89"/>
      <c r="K281" s="89"/>
      <c r="L281" s="89"/>
      <c r="M281" s="89"/>
      <c r="N281" s="89"/>
      <c r="O281" s="89"/>
      <c r="P281" s="89"/>
      <c r="Q281" s="89"/>
      <c r="R281" s="89"/>
      <c r="S281" s="89"/>
      <c r="T281" s="89"/>
      <c r="U281" s="89"/>
      <c r="V281" s="89"/>
      <c r="W281" s="89"/>
    </row>
    <row r="282" spans="1:23" s="102" customFormat="1" ht="12.75" customHeight="1" x14ac:dyDescent="0.2">
      <c r="A282" s="33" t="s">
        <v>2509</v>
      </c>
      <c r="B282" s="105" t="s">
        <v>2510</v>
      </c>
      <c r="C282" s="146" t="s">
        <v>2509</v>
      </c>
      <c r="D282" s="160"/>
      <c r="E282" s="160"/>
      <c r="F282" s="117" t="str">
        <f t="shared" si="9"/>
        <v>-</v>
      </c>
      <c r="G282" s="89"/>
      <c r="H282" s="89"/>
      <c r="I282" s="89"/>
      <c r="J282" s="89"/>
      <c r="K282" s="89"/>
      <c r="L282" s="89"/>
      <c r="M282" s="89"/>
      <c r="N282" s="89"/>
      <c r="O282" s="89"/>
      <c r="P282" s="89"/>
      <c r="Q282" s="89"/>
      <c r="R282" s="89"/>
      <c r="S282" s="89"/>
      <c r="T282" s="89"/>
      <c r="U282" s="89"/>
      <c r="V282" s="89"/>
      <c r="W282" s="89"/>
    </row>
    <row r="283" spans="1:23" s="102" customFormat="1" ht="24" customHeight="1" x14ac:dyDescent="0.2">
      <c r="A283" s="33" t="s">
        <v>2511</v>
      </c>
      <c r="B283" s="105" t="s">
        <v>168</v>
      </c>
      <c r="C283" s="146" t="s">
        <v>2511</v>
      </c>
      <c r="D283" s="160"/>
      <c r="E283" s="160"/>
      <c r="F283" s="117" t="str">
        <f t="shared" si="9"/>
        <v>-</v>
      </c>
      <c r="G283" s="89"/>
      <c r="H283" s="89"/>
      <c r="I283" s="89"/>
      <c r="J283" s="89"/>
      <c r="K283" s="89"/>
      <c r="L283" s="89"/>
      <c r="M283" s="89"/>
      <c r="N283" s="89"/>
      <c r="O283" s="89"/>
      <c r="P283" s="89"/>
      <c r="Q283" s="89"/>
      <c r="R283" s="89"/>
      <c r="S283" s="89"/>
      <c r="T283" s="89"/>
      <c r="U283" s="89"/>
      <c r="V283" s="89"/>
      <c r="W283" s="89"/>
    </row>
    <row r="284" spans="1:23" s="102" customFormat="1" ht="12.75" customHeight="1" x14ac:dyDescent="0.2">
      <c r="A284" s="33" t="s">
        <v>2512</v>
      </c>
      <c r="B284" s="105" t="s">
        <v>2513</v>
      </c>
      <c r="C284" s="146" t="s">
        <v>2512</v>
      </c>
      <c r="D284" s="160"/>
      <c r="E284" s="160"/>
      <c r="F284" s="117" t="str">
        <f t="shared" si="9"/>
        <v>-</v>
      </c>
      <c r="G284" s="89"/>
      <c r="H284" s="89"/>
      <c r="I284" s="89"/>
      <c r="J284" s="89"/>
      <c r="K284" s="89"/>
      <c r="L284" s="89"/>
      <c r="M284" s="89"/>
      <c r="N284" s="89"/>
      <c r="O284" s="89"/>
      <c r="P284" s="89"/>
      <c r="Q284" s="89"/>
      <c r="R284" s="89"/>
      <c r="S284" s="89"/>
      <c r="T284" s="89"/>
      <c r="U284" s="89"/>
      <c r="V284" s="89"/>
      <c r="W284" s="89"/>
    </row>
    <row r="285" spans="1:23" s="102" customFormat="1" ht="12.75" customHeight="1" x14ac:dyDescent="0.2">
      <c r="A285" s="33" t="s">
        <v>2514</v>
      </c>
      <c r="B285" s="105" t="s">
        <v>2515</v>
      </c>
      <c r="C285" s="146" t="s">
        <v>2514</v>
      </c>
      <c r="D285" s="160"/>
      <c r="E285" s="160"/>
      <c r="F285" s="117" t="str">
        <f t="shared" si="9"/>
        <v>-</v>
      </c>
      <c r="G285" s="89"/>
      <c r="H285" s="89"/>
      <c r="I285" s="89"/>
      <c r="J285" s="89"/>
      <c r="K285" s="89"/>
      <c r="L285" s="89"/>
      <c r="M285" s="89"/>
      <c r="N285" s="89"/>
      <c r="O285" s="89"/>
      <c r="P285" s="89"/>
      <c r="Q285" s="89"/>
      <c r="R285" s="89"/>
      <c r="S285" s="89"/>
      <c r="T285" s="89"/>
      <c r="U285" s="89"/>
      <c r="V285" s="89"/>
      <c r="W285" s="89"/>
    </row>
    <row r="286" spans="1:23" s="102" customFormat="1" ht="24" customHeight="1" x14ac:dyDescent="0.2">
      <c r="A286" s="33" t="s">
        <v>2516</v>
      </c>
      <c r="B286" s="105" t="s">
        <v>2517</v>
      </c>
      <c r="C286" s="146" t="s">
        <v>2516</v>
      </c>
      <c r="D286" s="160"/>
      <c r="E286" s="160"/>
      <c r="F286" s="117" t="str">
        <f t="shared" si="9"/>
        <v>-</v>
      </c>
      <c r="G286" s="89"/>
      <c r="H286" s="89"/>
      <c r="I286" s="89"/>
      <c r="J286" s="89"/>
      <c r="K286" s="89"/>
      <c r="L286" s="89"/>
      <c r="M286" s="89"/>
      <c r="N286" s="89"/>
      <c r="O286" s="89"/>
      <c r="P286" s="89"/>
      <c r="Q286" s="89"/>
      <c r="R286" s="89"/>
      <c r="S286" s="89"/>
      <c r="T286" s="89"/>
      <c r="U286" s="89"/>
      <c r="V286" s="89"/>
      <c r="W286" s="89"/>
    </row>
    <row r="287" spans="1:23" s="102" customFormat="1" ht="12.75" customHeight="1" x14ac:dyDescent="0.2">
      <c r="A287" s="33" t="s">
        <v>2518</v>
      </c>
      <c r="B287" s="105" t="s">
        <v>2519</v>
      </c>
      <c r="C287" s="146" t="s">
        <v>2518</v>
      </c>
      <c r="D287" s="160"/>
      <c r="E287" s="160"/>
      <c r="F287" s="117" t="str">
        <f t="shared" si="9"/>
        <v>-</v>
      </c>
      <c r="G287" s="89"/>
      <c r="H287" s="89"/>
      <c r="I287" s="89"/>
      <c r="J287" s="89"/>
      <c r="K287" s="89"/>
      <c r="L287" s="89"/>
      <c r="M287" s="89"/>
      <c r="N287" s="89"/>
      <c r="O287" s="89"/>
      <c r="P287" s="89"/>
      <c r="Q287" s="89"/>
      <c r="R287" s="89"/>
      <c r="S287" s="89"/>
      <c r="T287" s="89"/>
      <c r="U287" s="89"/>
      <c r="V287" s="89"/>
      <c r="W287" s="89"/>
    </row>
    <row r="288" spans="1:23" s="102" customFormat="1" ht="12.75" customHeight="1" x14ac:dyDescent="0.2">
      <c r="A288" s="33" t="s">
        <v>2520</v>
      </c>
      <c r="B288" s="105" t="s">
        <v>2521</v>
      </c>
      <c r="C288" s="146" t="s">
        <v>2520</v>
      </c>
      <c r="D288" s="160"/>
      <c r="E288" s="160"/>
      <c r="F288" s="117" t="str">
        <f t="shared" si="9"/>
        <v>-</v>
      </c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89"/>
      <c r="S288" s="89"/>
      <c r="T288" s="89"/>
      <c r="U288" s="89"/>
      <c r="V288" s="89"/>
      <c r="W288" s="89"/>
    </row>
    <row r="289" spans="1:23" s="102" customFormat="1" ht="12.75" customHeight="1" x14ac:dyDescent="0.2">
      <c r="A289" s="33" t="s">
        <v>2522</v>
      </c>
      <c r="B289" s="105" t="s">
        <v>2523</v>
      </c>
      <c r="C289" s="146" t="s">
        <v>2522</v>
      </c>
      <c r="D289" s="160"/>
      <c r="E289" s="160"/>
      <c r="F289" s="117" t="str">
        <f t="shared" si="9"/>
        <v>-</v>
      </c>
      <c r="G289" s="89"/>
      <c r="H289" s="89"/>
      <c r="I289" s="89"/>
      <c r="J289" s="89"/>
      <c r="K289" s="89"/>
      <c r="L289" s="89"/>
      <c r="M289" s="89"/>
      <c r="N289" s="89"/>
      <c r="O289" s="89"/>
      <c r="P289" s="89"/>
      <c r="Q289" s="89"/>
      <c r="R289" s="89"/>
      <c r="S289" s="89"/>
      <c r="T289" s="89"/>
      <c r="U289" s="89"/>
      <c r="V289" s="89"/>
      <c r="W289" s="89"/>
    </row>
    <row r="290" spans="1:23" s="102" customFormat="1" ht="12.75" customHeight="1" x14ac:dyDescent="0.2">
      <c r="A290" s="33" t="s">
        <v>818</v>
      </c>
      <c r="B290" s="105" t="s">
        <v>2524</v>
      </c>
      <c r="C290" s="146" t="s">
        <v>818</v>
      </c>
      <c r="D290" s="183">
        <f>SUM(D291:D294)</f>
        <v>0</v>
      </c>
      <c r="E290" s="183">
        <f>SUM(E291:E294)</f>
        <v>0</v>
      </c>
      <c r="F290" s="117" t="str">
        <f t="shared" si="9"/>
        <v>-</v>
      </c>
      <c r="G290" s="89"/>
      <c r="H290" s="89"/>
      <c r="I290" s="89"/>
      <c r="J290" s="89"/>
      <c r="K290" s="89"/>
      <c r="L290" s="89"/>
      <c r="M290" s="89"/>
      <c r="N290" s="89"/>
      <c r="O290" s="89"/>
      <c r="P290" s="89"/>
      <c r="Q290" s="89"/>
      <c r="R290" s="89"/>
      <c r="S290" s="89"/>
      <c r="T290" s="89"/>
      <c r="U290" s="89"/>
      <c r="V290" s="89"/>
      <c r="W290" s="89"/>
    </row>
    <row r="291" spans="1:23" s="102" customFormat="1" ht="12.75" customHeight="1" x14ac:dyDescent="0.2">
      <c r="A291" s="33" t="s">
        <v>2525</v>
      </c>
      <c r="B291" s="105" t="s">
        <v>2526</v>
      </c>
      <c r="C291" s="146" t="s">
        <v>2525</v>
      </c>
      <c r="D291" s="116"/>
      <c r="E291" s="116"/>
      <c r="F291" s="117" t="str">
        <f t="shared" si="9"/>
        <v>-</v>
      </c>
      <c r="G291" s="89"/>
      <c r="H291" s="89"/>
      <c r="I291" s="89"/>
      <c r="J291" s="89"/>
      <c r="K291" s="89"/>
      <c r="L291" s="89"/>
      <c r="M291" s="89"/>
      <c r="N291" s="89"/>
      <c r="O291" s="89"/>
      <c r="P291" s="89"/>
      <c r="Q291" s="89"/>
      <c r="R291" s="89"/>
      <c r="S291" s="89"/>
      <c r="T291" s="89"/>
      <c r="U291" s="89"/>
      <c r="V291" s="89"/>
      <c r="W291" s="89"/>
    </row>
    <row r="292" spans="1:23" s="102" customFormat="1" ht="12.75" customHeight="1" x14ac:dyDescent="0.2">
      <c r="A292" s="33" t="s">
        <v>2527</v>
      </c>
      <c r="B292" s="105" t="s">
        <v>2528</v>
      </c>
      <c r="C292" s="146" t="s">
        <v>2527</v>
      </c>
      <c r="D292" s="160"/>
      <c r="E292" s="160"/>
      <c r="F292" s="117" t="str">
        <f t="shared" si="9"/>
        <v>-</v>
      </c>
      <c r="G292" s="89"/>
      <c r="H292" s="89"/>
      <c r="I292" s="89"/>
      <c r="J292" s="89"/>
      <c r="K292" s="89"/>
      <c r="L292" s="89"/>
      <c r="M292" s="89"/>
      <c r="N292" s="89"/>
      <c r="O292" s="89"/>
      <c r="P292" s="89"/>
      <c r="Q292" s="89"/>
      <c r="R292" s="89"/>
      <c r="S292" s="89"/>
      <c r="T292" s="89"/>
      <c r="U292" s="89"/>
      <c r="V292" s="89"/>
      <c r="W292" s="89"/>
    </row>
    <row r="293" spans="1:23" s="102" customFormat="1" ht="24" customHeight="1" x14ac:dyDescent="0.2">
      <c r="A293" s="33" t="s">
        <v>2529</v>
      </c>
      <c r="B293" s="105" t="s">
        <v>2530</v>
      </c>
      <c r="C293" s="146" t="s">
        <v>2529</v>
      </c>
      <c r="D293" s="160"/>
      <c r="E293" s="160"/>
      <c r="F293" s="117" t="str">
        <f t="shared" si="9"/>
        <v>-</v>
      </c>
      <c r="G293" s="89"/>
      <c r="H293" s="89"/>
      <c r="I293" s="89"/>
      <c r="J293" s="89"/>
      <c r="K293" s="89"/>
      <c r="L293" s="89"/>
      <c r="M293" s="89"/>
      <c r="N293" s="89"/>
      <c r="O293" s="89"/>
      <c r="P293" s="89"/>
      <c r="Q293" s="89"/>
      <c r="R293" s="89"/>
      <c r="S293" s="89"/>
      <c r="T293" s="89"/>
      <c r="U293" s="89"/>
      <c r="V293" s="89"/>
      <c r="W293" s="89"/>
    </row>
    <row r="294" spans="1:23" s="102" customFormat="1" ht="12.75" customHeight="1" x14ac:dyDescent="0.2">
      <c r="A294" s="33" t="s">
        <v>2531</v>
      </c>
      <c r="B294" s="105" t="s">
        <v>2532</v>
      </c>
      <c r="C294" s="146" t="s">
        <v>2531</v>
      </c>
      <c r="D294" s="160"/>
      <c r="E294" s="160"/>
      <c r="F294" s="117" t="str">
        <f t="shared" si="9"/>
        <v>-</v>
      </c>
      <c r="G294" s="89"/>
      <c r="H294" s="89"/>
      <c r="I294" s="89"/>
      <c r="J294" s="89"/>
      <c r="K294" s="89"/>
      <c r="L294" s="89"/>
      <c r="M294" s="89"/>
      <c r="N294" s="89"/>
      <c r="O294" s="89"/>
      <c r="P294" s="89"/>
      <c r="Q294" s="89"/>
      <c r="R294" s="89"/>
      <c r="S294" s="89"/>
      <c r="T294" s="89"/>
      <c r="U294" s="89"/>
      <c r="V294" s="89"/>
      <c r="W294" s="89"/>
    </row>
    <row r="295" spans="1:23" s="102" customFormat="1" ht="12.75" customHeight="1" x14ac:dyDescent="0.2">
      <c r="A295" s="33" t="s">
        <v>2533</v>
      </c>
      <c r="B295" s="105" t="s">
        <v>2534</v>
      </c>
      <c r="C295" s="146" t="s">
        <v>2533</v>
      </c>
      <c r="D295" s="183">
        <f>+D296-D297</f>
        <v>0</v>
      </c>
      <c r="E295" s="183">
        <f>+E296-E297</f>
        <v>0</v>
      </c>
      <c r="F295" s="117" t="str">
        <f t="shared" si="9"/>
        <v>-</v>
      </c>
      <c r="G295" s="89"/>
      <c r="H295" s="89"/>
      <c r="I295" s="89"/>
      <c r="J295" s="89"/>
      <c r="K295" s="89"/>
      <c r="L295" s="89"/>
      <c r="M295" s="89"/>
      <c r="N295" s="89"/>
      <c r="O295" s="89"/>
      <c r="P295" s="89"/>
      <c r="Q295" s="89"/>
      <c r="R295" s="89"/>
      <c r="S295" s="89"/>
      <c r="T295" s="89"/>
      <c r="U295" s="89"/>
      <c r="V295" s="89"/>
      <c r="W295" s="89"/>
    </row>
    <row r="296" spans="1:23" s="102" customFormat="1" ht="12.75" customHeight="1" x14ac:dyDescent="0.2">
      <c r="A296" s="33" t="s">
        <v>2535</v>
      </c>
      <c r="B296" s="105" t="s">
        <v>2536</v>
      </c>
      <c r="C296" s="146" t="s">
        <v>2535</v>
      </c>
      <c r="D296" s="183">
        <f>D297</f>
        <v>0</v>
      </c>
      <c r="E296" s="183">
        <f>E297</f>
        <v>0</v>
      </c>
      <c r="F296" s="117" t="str">
        <f t="shared" si="9"/>
        <v>-</v>
      </c>
      <c r="G296" s="89"/>
      <c r="H296" s="89"/>
      <c r="I296" s="89"/>
      <c r="J296" s="89"/>
      <c r="K296" s="89"/>
      <c r="L296" s="89"/>
      <c r="M296" s="89"/>
      <c r="N296" s="89"/>
      <c r="O296" s="89"/>
      <c r="P296" s="89"/>
      <c r="Q296" s="89"/>
      <c r="R296" s="89"/>
      <c r="S296" s="89"/>
      <c r="T296" s="89"/>
      <c r="U296" s="89"/>
      <c r="V296" s="89"/>
      <c r="W296" s="89"/>
    </row>
    <row r="297" spans="1:23" s="102" customFormat="1" ht="12.75" customHeight="1" x14ac:dyDescent="0.2">
      <c r="A297" s="125" t="s">
        <v>2537</v>
      </c>
      <c r="B297" s="134" t="s">
        <v>2538</v>
      </c>
      <c r="C297" s="146" t="s">
        <v>2537</v>
      </c>
      <c r="D297" s="127"/>
      <c r="E297" s="127"/>
      <c r="F297" s="128" t="str">
        <f t="shared" si="9"/>
        <v>-</v>
      </c>
      <c r="G297" s="89"/>
      <c r="H297" s="89"/>
      <c r="I297" s="89"/>
      <c r="J297" s="89"/>
      <c r="K297" s="89"/>
      <c r="L297" s="89"/>
      <c r="M297" s="89"/>
      <c r="N297" s="89"/>
      <c r="O297" s="89"/>
      <c r="P297" s="89"/>
      <c r="Q297" s="89"/>
      <c r="R297" s="89"/>
      <c r="S297" s="89"/>
      <c r="T297" s="89"/>
      <c r="U297" s="89"/>
      <c r="V297" s="89"/>
      <c r="W297" s="89"/>
    </row>
    <row r="298" spans="1:23" s="102" customFormat="1" ht="20.100000000000001" customHeight="1" x14ac:dyDescent="0.2">
      <c r="A298" s="199" t="s">
        <v>1271</v>
      </c>
      <c r="B298" s="200"/>
      <c r="C298" s="173"/>
      <c r="D298" s="184"/>
      <c r="E298" s="185"/>
      <c r="F298" s="174"/>
      <c r="G298" s="89"/>
      <c r="H298" s="89"/>
      <c r="I298" s="89"/>
      <c r="J298" s="89"/>
      <c r="K298" s="89"/>
      <c r="L298" s="89"/>
      <c r="M298" s="89"/>
      <c r="N298" s="89"/>
      <c r="O298" s="89"/>
      <c r="P298" s="89"/>
      <c r="Q298" s="89"/>
      <c r="R298" s="89"/>
      <c r="S298" s="89"/>
      <c r="T298" s="89"/>
      <c r="U298" s="89"/>
      <c r="V298" s="89"/>
      <c r="W298" s="89"/>
    </row>
    <row r="299" spans="1:23" s="102" customFormat="1" ht="12.75" customHeight="1" x14ac:dyDescent="0.2">
      <c r="A299" s="33" t="s">
        <v>2539</v>
      </c>
      <c r="B299" s="105" t="s">
        <v>2540</v>
      </c>
      <c r="C299" s="146" t="s">
        <v>2541</v>
      </c>
      <c r="D299" s="116"/>
      <c r="E299" s="116"/>
      <c r="F299" s="117" t="str">
        <f t="shared" ref="F299:F330" si="10">IF(D299&gt;0,IF(E299/D299&gt;=100,"&gt;&gt;100",E299/D299*100),"-")</f>
        <v>-</v>
      </c>
      <c r="G299" s="89"/>
      <c r="H299" s="89"/>
      <c r="I299" s="89"/>
      <c r="J299" s="89"/>
      <c r="K299" s="89"/>
      <c r="L299" s="89"/>
      <c r="M299" s="89"/>
      <c r="N299" s="89"/>
      <c r="O299" s="89"/>
      <c r="P299" s="89"/>
      <c r="Q299" s="89"/>
      <c r="R299" s="89"/>
      <c r="S299" s="89"/>
      <c r="T299" s="89"/>
      <c r="U299" s="89"/>
      <c r="V299" s="89"/>
      <c r="W299" s="89"/>
    </row>
    <row r="300" spans="1:23" s="102" customFormat="1" ht="12.75" customHeight="1" x14ac:dyDescent="0.2">
      <c r="A300" s="33" t="s">
        <v>2539</v>
      </c>
      <c r="B300" s="105" t="s">
        <v>2542</v>
      </c>
      <c r="C300" s="146" t="s">
        <v>2543</v>
      </c>
      <c r="D300" s="160"/>
      <c r="E300" s="160"/>
      <c r="F300" s="117" t="str">
        <f t="shared" si="10"/>
        <v>-</v>
      </c>
      <c r="G300" s="89"/>
      <c r="H300" s="89"/>
      <c r="I300" s="89"/>
      <c r="J300" s="89"/>
      <c r="K300" s="89"/>
      <c r="L300" s="89"/>
      <c r="M300" s="89"/>
      <c r="N300" s="89"/>
      <c r="O300" s="89"/>
      <c r="P300" s="89"/>
      <c r="Q300" s="89"/>
      <c r="R300" s="89"/>
      <c r="S300" s="89"/>
      <c r="T300" s="89"/>
      <c r="U300" s="89"/>
      <c r="V300" s="89"/>
      <c r="W300" s="89"/>
    </row>
    <row r="301" spans="1:23" s="102" customFormat="1" ht="12.75" customHeight="1" x14ac:dyDescent="0.2">
      <c r="A301" s="33" t="s">
        <v>2544</v>
      </c>
      <c r="B301" s="105" t="s">
        <v>2545</v>
      </c>
      <c r="C301" s="146" t="s">
        <v>2546</v>
      </c>
      <c r="D301" s="160"/>
      <c r="E301" s="160"/>
      <c r="F301" s="117" t="str">
        <f t="shared" si="10"/>
        <v>-</v>
      </c>
      <c r="G301" s="89"/>
      <c r="H301" s="89"/>
      <c r="I301" s="89"/>
      <c r="J301" s="89"/>
      <c r="K301" s="89"/>
      <c r="L301" s="89"/>
      <c r="M301" s="89"/>
      <c r="N301" s="89"/>
      <c r="O301" s="89"/>
      <c r="P301" s="89"/>
      <c r="Q301" s="89"/>
      <c r="R301" s="89"/>
      <c r="S301" s="89"/>
      <c r="T301" s="89"/>
      <c r="U301" s="89"/>
      <c r="V301" s="89"/>
      <c r="W301" s="89"/>
    </row>
    <row r="302" spans="1:23" s="102" customFormat="1" ht="12.75" customHeight="1" x14ac:dyDescent="0.2">
      <c r="A302" s="33" t="s">
        <v>2544</v>
      </c>
      <c r="B302" s="105" t="s">
        <v>2547</v>
      </c>
      <c r="C302" s="146" t="s">
        <v>2548</v>
      </c>
      <c r="D302" s="160"/>
      <c r="E302" s="160"/>
      <c r="F302" s="117" t="str">
        <f t="shared" si="10"/>
        <v>-</v>
      </c>
      <c r="G302" s="89"/>
      <c r="H302" s="89"/>
      <c r="I302" s="89"/>
      <c r="J302" s="89"/>
      <c r="K302" s="89"/>
      <c r="L302" s="89"/>
      <c r="M302" s="89"/>
      <c r="N302" s="89"/>
      <c r="O302" s="89"/>
      <c r="P302" s="89"/>
      <c r="Q302" s="89"/>
      <c r="R302" s="89"/>
      <c r="S302" s="89"/>
      <c r="T302" s="89"/>
      <c r="U302" s="89"/>
      <c r="V302" s="89"/>
      <c r="W302" s="89"/>
    </row>
    <row r="303" spans="1:23" s="102" customFormat="1" ht="12.75" customHeight="1" x14ac:dyDescent="0.2">
      <c r="A303" s="33" t="s">
        <v>2544</v>
      </c>
      <c r="B303" s="105" t="s">
        <v>2549</v>
      </c>
      <c r="C303" s="146" t="s">
        <v>2550</v>
      </c>
      <c r="D303" s="160"/>
      <c r="E303" s="160"/>
      <c r="F303" s="117" t="str">
        <f t="shared" si="10"/>
        <v>-</v>
      </c>
      <c r="G303" s="89"/>
      <c r="H303" s="89"/>
      <c r="I303" s="89"/>
      <c r="J303" s="89"/>
      <c r="K303" s="89"/>
      <c r="L303" s="89"/>
      <c r="M303" s="89"/>
      <c r="N303" s="89"/>
      <c r="O303" s="89"/>
      <c r="P303" s="89"/>
      <c r="Q303" s="89"/>
      <c r="R303" s="89"/>
      <c r="S303" s="89"/>
      <c r="T303" s="89"/>
      <c r="U303" s="89"/>
      <c r="V303" s="89"/>
      <c r="W303" s="89"/>
    </row>
    <row r="304" spans="1:23" s="102" customFormat="1" ht="12.75" customHeight="1" x14ac:dyDescent="0.2">
      <c r="A304" s="33" t="s">
        <v>2551</v>
      </c>
      <c r="B304" s="105" t="s">
        <v>2552</v>
      </c>
      <c r="C304" s="146" t="s">
        <v>2553</v>
      </c>
      <c r="D304" s="160"/>
      <c r="E304" s="160"/>
      <c r="F304" s="117" t="str">
        <f t="shared" si="10"/>
        <v>-</v>
      </c>
      <c r="G304" s="89"/>
      <c r="H304" s="89"/>
      <c r="I304" s="89"/>
      <c r="J304" s="89"/>
      <c r="K304" s="89"/>
      <c r="L304" s="89"/>
      <c r="M304" s="89"/>
      <c r="N304" s="89"/>
      <c r="O304" s="89"/>
      <c r="P304" s="89"/>
      <c r="Q304" s="89"/>
      <c r="R304" s="89"/>
      <c r="S304" s="89"/>
      <c r="T304" s="89"/>
      <c r="U304" s="89"/>
      <c r="V304" s="89"/>
      <c r="W304" s="89"/>
    </row>
    <row r="305" spans="1:23" s="102" customFormat="1" ht="12.75" customHeight="1" x14ac:dyDescent="0.2">
      <c r="A305" s="33" t="s">
        <v>2551</v>
      </c>
      <c r="B305" s="105" t="s">
        <v>2554</v>
      </c>
      <c r="C305" s="146" t="s">
        <v>2555</v>
      </c>
      <c r="D305" s="160"/>
      <c r="E305" s="160"/>
      <c r="F305" s="117" t="str">
        <f t="shared" si="10"/>
        <v>-</v>
      </c>
      <c r="G305" s="89"/>
      <c r="H305" s="89"/>
      <c r="I305" s="89"/>
      <c r="J305" s="89"/>
      <c r="K305" s="89"/>
      <c r="L305" s="89"/>
      <c r="M305" s="89"/>
      <c r="N305" s="89"/>
      <c r="O305" s="89"/>
      <c r="P305" s="89"/>
      <c r="Q305" s="89"/>
      <c r="R305" s="89"/>
      <c r="S305" s="89"/>
      <c r="T305" s="89"/>
      <c r="U305" s="89"/>
      <c r="V305" s="89"/>
      <c r="W305" s="89"/>
    </row>
    <row r="306" spans="1:23" s="102" customFormat="1" ht="24" customHeight="1" x14ac:dyDescent="0.2">
      <c r="A306" s="33" t="s">
        <v>2551</v>
      </c>
      <c r="B306" s="105" t="s">
        <v>2556</v>
      </c>
      <c r="C306" s="146" t="s">
        <v>2557</v>
      </c>
      <c r="D306" s="160"/>
      <c r="E306" s="160"/>
      <c r="F306" s="117" t="str">
        <f t="shared" si="10"/>
        <v>-</v>
      </c>
      <c r="G306" s="89"/>
      <c r="H306" s="89"/>
      <c r="I306" s="89"/>
      <c r="J306" s="89"/>
      <c r="K306" s="89"/>
      <c r="L306" s="89"/>
      <c r="M306" s="89"/>
      <c r="N306" s="89"/>
      <c r="O306" s="89"/>
      <c r="P306" s="89"/>
      <c r="Q306" s="89"/>
      <c r="R306" s="89"/>
      <c r="S306" s="89"/>
      <c r="T306" s="89"/>
      <c r="U306" s="89"/>
      <c r="V306" s="89"/>
      <c r="W306" s="89"/>
    </row>
    <row r="307" spans="1:23" s="102" customFormat="1" ht="12.75" customHeight="1" x14ac:dyDescent="0.2">
      <c r="A307" s="33" t="s">
        <v>2558</v>
      </c>
      <c r="B307" s="105" t="s">
        <v>2559</v>
      </c>
      <c r="C307" s="146" t="s">
        <v>2558</v>
      </c>
      <c r="D307" s="160"/>
      <c r="E307" s="160"/>
      <c r="F307" s="117" t="str">
        <f t="shared" si="10"/>
        <v>-</v>
      </c>
      <c r="G307" s="89"/>
      <c r="H307" s="89"/>
      <c r="I307" s="89"/>
      <c r="J307" s="89"/>
      <c r="K307" s="89"/>
      <c r="L307" s="89"/>
      <c r="M307" s="89"/>
      <c r="N307" s="89"/>
      <c r="O307" s="89"/>
      <c r="P307" s="89"/>
      <c r="Q307" s="89"/>
      <c r="R307" s="89"/>
      <c r="S307" s="89"/>
      <c r="T307" s="89"/>
      <c r="U307" s="89"/>
      <c r="V307" s="89"/>
      <c r="W307" s="89"/>
    </row>
    <row r="308" spans="1:23" s="102" customFormat="1" ht="12.75" customHeight="1" x14ac:dyDescent="0.2">
      <c r="A308" s="33" t="s">
        <v>2560</v>
      </c>
      <c r="B308" s="105" t="s">
        <v>2561</v>
      </c>
      <c r="C308" s="146" t="s">
        <v>2560</v>
      </c>
      <c r="D308" s="160"/>
      <c r="E308" s="160"/>
      <c r="F308" s="117" t="str">
        <f t="shared" si="10"/>
        <v>-</v>
      </c>
      <c r="G308" s="89"/>
      <c r="H308" s="89"/>
      <c r="I308" s="89"/>
      <c r="J308" s="89"/>
      <c r="K308" s="89"/>
      <c r="L308" s="89"/>
      <c r="M308" s="89"/>
      <c r="N308" s="89"/>
      <c r="O308" s="89"/>
      <c r="P308" s="89"/>
      <c r="Q308" s="89"/>
      <c r="R308" s="89"/>
      <c r="S308" s="89"/>
      <c r="T308" s="89"/>
      <c r="U308" s="89"/>
      <c r="V308" s="89"/>
      <c r="W308" s="89"/>
    </row>
    <row r="309" spans="1:23" s="102" customFormat="1" ht="24" customHeight="1" x14ac:dyDescent="0.2">
      <c r="A309" s="33" t="s">
        <v>2562</v>
      </c>
      <c r="B309" s="105" t="s">
        <v>2563</v>
      </c>
      <c r="C309" s="146" t="s">
        <v>2562</v>
      </c>
      <c r="D309" s="160"/>
      <c r="E309" s="160"/>
      <c r="F309" s="117" t="str">
        <f t="shared" si="10"/>
        <v>-</v>
      </c>
      <c r="G309" s="89"/>
      <c r="H309" s="89"/>
      <c r="I309" s="89"/>
      <c r="J309" s="89"/>
      <c r="K309" s="89"/>
      <c r="L309" s="89"/>
      <c r="M309" s="89"/>
      <c r="N309" s="89"/>
      <c r="O309" s="89"/>
      <c r="P309" s="89"/>
      <c r="Q309" s="89"/>
      <c r="R309" s="89"/>
      <c r="S309" s="89"/>
      <c r="T309" s="89"/>
      <c r="U309" s="89"/>
      <c r="V309" s="89"/>
      <c r="W309" s="89"/>
    </row>
    <row r="310" spans="1:23" s="102" customFormat="1" ht="12.75" customHeight="1" x14ac:dyDescent="0.2">
      <c r="A310" s="33" t="s">
        <v>2564</v>
      </c>
      <c r="B310" s="105" t="s">
        <v>2565</v>
      </c>
      <c r="C310" s="146" t="s">
        <v>2564</v>
      </c>
      <c r="D310" s="160"/>
      <c r="E310" s="160"/>
      <c r="F310" s="117" t="str">
        <f t="shared" si="10"/>
        <v>-</v>
      </c>
      <c r="G310" s="89"/>
      <c r="H310" s="89"/>
      <c r="I310" s="89"/>
      <c r="J310" s="89"/>
      <c r="K310" s="89"/>
      <c r="L310" s="89"/>
      <c r="M310" s="89"/>
      <c r="N310" s="89"/>
      <c r="O310" s="89"/>
      <c r="P310" s="89"/>
      <c r="Q310" s="89"/>
      <c r="R310" s="89"/>
      <c r="S310" s="89"/>
      <c r="T310" s="89"/>
      <c r="U310" s="89"/>
      <c r="V310" s="89"/>
      <c r="W310" s="89"/>
    </row>
    <row r="311" spans="1:23" s="102" customFormat="1" ht="12.75" customHeight="1" x14ac:dyDescent="0.2">
      <c r="A311" s="33" t="s">
        <v>2566</v>
      </c>
      <c r="B311" s="105" t="s">
        <v>2567</v>
      </c>
      <c r="C311" s="146" t="s">
        <v>2566</v>
      </c>
      <c r="D311" s="160"/>
      <c r="E311" s="160"/>
      <c r="F311" s="117" t="str">
        <f t="shared" si="10"/>
        <v>-</v>
      </c>
      <c r="G311" s="89"/>
      <c r="H311" s="89"/>
      <c r="I311" s="89"/>
      <c r="J311" s="89"/>
      <c r="K311" s="89"/>
      <c r="L311" s="89"/>
      <c r="M311" s="89"/>
      <c r="N311" s="89"/>
      <c r="O311" s="89"/>
      <c r="P311" s="89"/>
      <c r="Q311" s="89"/>
      <c r="R311" s="89"/>
      <c r="S311" s="89"/>
      <c r="T311" s="89"/>
      <c r="U311" s="89"/>
      <c r="V311" s="89"/>
      <c r="W311" s="89"/>
    </row>
    <row r="312" spans="1:23" s="102" customFormat="1" ht="24" customHeight="1" x14ac:dyDescent="0.2">
      <c r="A312" s="33" t="s">
        <v>2568</v>
      </c>
      <c r="B312" s="105" t="s">
        <v>2569</v>
      </c>
      <c r="C312" s="146" t="s">
        <v>2568</v>
      </c>
      <c r="D312" s="160"/>
      <c r="E312" s="160"/>
      <c r="F312" s="117" t="str">
        <f t="shared" si="10"/>
        <v>-</v>
      </c>
      <c r="G312" s="89"/>
      <c r="H312" s="89"/>
      <c r="I312" s="89"/>
      <c r="J312" s="89"/>
      <c r="K312" s="89"/>
      <c r="L312" s="89"/>
      <c r="M312" s="89"/>
      <c r="N312" s="89"/>
      <c r="O312" s="89"/>
      <c r="P312" s="89"/>
      <c r="Q312" s="89"/>
      <c r="R312" s="89"/>
      <c r="S312" s="89"/>
      <c r="T312" s="89"/>
      <c r="U312" s="89"/>
      <c r="V312" s="89"/>
      <c r="W312" s="89"/>
    </row>
    <row r="313" spans="1:23" s="102" customFormat="1" ht="24" customHeight="1" x14ac:dyDescent="0.2">
      <c r="A313" s="33" t="s">
        <v>2570</v>
      </c>
      <c r="B313" s="105" t="s">
        <v>2571</v>
      </c>
      <c r="C313" s="146" t="s">
        <v>2570</v>
      </c>
      <c r="D313" s="160"/>
      <c r="E313" s="160"/>
      <c r="F313" s="117" t="str">
        <f t="shared" si="10"/>
        <v>-</v>
      </c>
      <c r="G313" s="89"/>
      <c r="H313" s="89"/>
      <c r="I313" s="89"/>
      <c r="J313" s="89"/>
      <c r="K313" s="89"/>
      <c r="L313" s="89"/>
      <c r="M313" s="89"/>
      <c r="N313" s="89"/>
      <c r="O313" s="89"/>
      <c r="P313" s="89"/>
      <c r="Q313" s="89"/>
      <c r="R313" s="89"/>
      <c r="S313" s="89"/>
      <c r="T313" s="89"/>
      <c r="U313" s="89"/>
      <c r="V313" s="89"/>
      <c r="W313" s="89"/>
    </row>
    <row r="314" spans="1:23" s="102" customFormat="1" ht="12" customHeight="1" x14ac:dyDescent="0.2">
      <c r="A314" s="33" t="s">
        <v>2572</v>
      </c>
      <c r="B314" s="105" t="s">
        <v>2573</v>
      </c>
      <c r="C314" s="146" t="s">
        <v>2572</v>
      </c>
      <c r="D314" s="160"/>
      <c r="E314" s="160"/>
      <c r="F314" s="117" t="str">
        <f t="shared" si="10"/>
        <v>-</v>
      </c>
      <c r="G314" s="89"/>
      <c r="H314" s="89"/>
      <c r="I314" s="89"/>
      <c r="J314" s="89"/>
      <c r="K314" s="89"/>
      <c r="L314" s="89"/>
      <c r="M314" s="89"/>
      <c r="N314" s="89"/>
      <c r="O314" s="89"/>
      <c r="P314" s="89"/>
      <c r="Q314" s="89"/>
      <c r="R314" s="89"/>
      <c r="S314" s="89"/>
      <c r="T314" s="89"/>
      <c r="U314" s="89"/>
      <c r="V314" s="89"/>
      <c r="W314" s="89"/>
    </row>
    <row r="315" spans="1:23" s="102" customFormat="1" ht="12" customHeight="1" x14ac:dyDescent="0.2">
      <c r="A315" s="33" t="s">
        <v>2574</v>
      </c>
      <c r="B315" s="105" t="s">
        <v>2575</v>
      </c>
      <c r="C315" s="146" t="s">
        <v>2574</v>
      </c>
      <c r="D315" s="160"/>
      <c r="E315" s="160"/>
      <c r="F315" s="117" t="str">
        <f t="shared" si="10"/>
        <v>-</v>
      </c>
      <c r="G315" s="89"/>
      <c r="H315" s="89"/>
      <c r="I315" s="89"/>
      <c r="J315" s="89"/>
      <c r="K315" s="89"/>
      <c r="L315" s="89"/>
      <c r="M315" s="89"/>
      <c r="N315" s="89"/>
      <c r="O315" s="89"/>
      <c r="P315" s="89"/>
      <c r="Q315" s="89"/>
      <c r="R315" s="89"/>
      <c r="S315" s="89"/>
      <c r="T315" s="89"/>
      <c r="U315" s="89"/>
      <c r="V315" s="89"/>
      <c r="W315" s="89"/>
    </row>
    <row r="316" spans="1:23" s="102" customFormat="1" ht="12" customHeight="1" x14ac:dyDescent="0.2">
      <c r="A316" s="33" t="s">
        <v>2576</v>
      </c>
      <c r="B316" s="105" t="s">
        <v>2577</v>
      </c>
      <c r="C316" s="146" t="s">
        <v>2576</v>
      </c>
      <c r="D316" s="160"/>
      <c r="E316" s="160"/>
      <c r="F316" s="117" t="str">
        <f t="shared" si="10"/>
        <v>-</v>
      </c>
      <c r="G316" s="89"/>
      <c r="H316" s="89"/>
      <c r="I316" s="89"/>
      <c r="J316" s="89"/>
      <c r="K316" s="89"/>
      <c r="L316" s="89"/>
      <c r="M316" s="89"/>
      <c r="N316" s="89"/>
      <c r="O316" s="89"/>
      <c r="P316" s="89"/>
      <c r="Q316" s="89"/>
      <c r="R316" s="89"/>
      <c r="S316" s="89"/>
      <c r="T316" s="89"/>
      <c r="U316" s="89"/>
      <c r="V316" s="89"/>
      <c r="W316" s="89"/>
    </row>
    <row r="317" spans="1:23" s="102" customFormat="1" ht="12" customHeight="1" x14ac:dyDescent="0.2">
      <c r="A317" s="33" t="s">
        <v>2578</v>
      </c>
      <c r="B317" s="105" t="s">
        <v>2579</v>
      </c>
      <c r="C317" s="146" t="s">
        <v>2578</v>
      </c>
      <c r="D317" s="160"/>
      <c r="E317" s="160"/>
      <c r="F317" s="117" t="str">
        <f t="shared" si="10"/>
        <v>-</v>
      </c>
      <c r="G317" s="89"/>
      <c r="H317" s="89"/>
      <c r="I317" s="89"/>
      <c r="J317" s="89"/>
      <c r="K317" s="89"/>
      <c r="L317" s="89"/>
      <c r="M317" s="89"/>
      <c r="N317" s="89"/>
      <c r="O317" s="89"/>
      <c r="P317" s="89"/>
      <c r="Q317" s="89"/>
      <c r="R317" s="89"/>
      <c r="S317" s="89"/>
      <c r="T317" s="89"/>
      <c r="U317" s="89"/>
      <c r="V317" s="89"/>
      <c r="W317" s="89"/>
    </row>
    <row r="318" spans="1:23" s="102" customFormat="1" ht="12" customHeight="1" x14ac:dyDescent="0.2">
      <c r="A318" s="33" t="s">
        <v>2580</v>
      </c>
      <c r="B318" s="105" t="s">
        <v>2581</v>
      </c>
      <c r="C318" s="146" t="s">
        <v>2580</v>
      </c>
      <c r="D318" s="160"/>
      <c r="E318" s="160"/>
      <c r="F318" s="117" t="str">
        <f t="shared" si="10"/>
        <v>-</v>
      </c>
      <c r="G318" s="89"/>
      <c r="H318" s="89"/>
      <c r="I318" s="89"/>
      <c r="J318" s="89"/>
      <c r="K318" s="89"/>
      <c r="L318" s="89"/>
      <c r="M318" s="89"/>
      <c r="N318" s="89"/>
      <c r="O318" s="89"/>
      <c r="P318" s="89"/>
      <c r="Q318" s="89"/>
      <c r="R318" s="89"/>
      <c r="S318" s="89"/>
      <c r="T318" s="89"/>
      <c r="U318" s="89"/>
      <c r="V318" s="89"/>
      <c r="W318" s="89"/>
    </row>
    <row r="319" spans="1:23" s="102" customFormat="1" ht="24" customHeight="1" x14ac:dyDescent="0.2">
      <c r="A319" s="33" t="s">
        <v>2582</v>
      </c>
      <c r="B319" s="105" t="s">
        <v>2583</v>
      </c>
      <c r="C319" s="146" t="s">
        <v>2582</v>
      </c>
      <c r="D319" s="160"/>
      <c r="E319" s="160"/>
      <c r="F319" s="117" t="str">
        <f t="shared" si="10"/>
        <v>-</v>
      </c>
      <c r="G319" s="89"/>
      <c r="H319" s="89"/>
      <c r="I319" s="89"/>
      <c r="J319" s="89"/>
      <c r="K319" s="89"/>
      <c r="L319" s="89"/>
      <c r="M319" s="89"/>
      <c r="N319" s="89"/>
      <c r="O319" s="89"/>
      <c r="P319" s="89"/>
      <c r="Q319" s="89"/>
      <c r="R319" s="89"/>
      <c r="S319" s="89"/>
      <c r="T319" s="89"/>
      <c r="U319" s="89"/>
      <c r="V319" s="89"/>
      <c r="W319" s="89"/>
    </row>
    <row r="320" spans="1:23" s="102" customFormat="1" ht="24" customHeight="1" x14ac:dyDescent="0.2">
      <c r="A320" s="33" t="s">
        <v>2584</v>
      </c>
      <c r="B320" s="105" t="s">
        <v>2585</v>
      </c>
      <c r="C320" s="146" t="s">
        <v>2584</v>
      </c>
      <c r="D320" s="160"/>
      <c r="E320" s="160"/>
      <c r="F320" s="117" t="str">
        <f t="shared" si="10"/>
        <v>-</v>
      </c>
      <c r="G320" s="89"/>
      <c r="H320" s="89"/>
      <c r="I320" s="89"/>
      <c r="J320" s="89"/>
      <c r="K320" s="89"/>
      <c r="L320" s="89"/>
      <c r="M320" s="89"/>
      <c r="N320" s="89"/>
      <c r="O320" s="89"/>
      <c r="P320" s="89"/>
      <c r="Q320" s="89"/>
      <c r="R320" s="89"/>
      <c r="S320" s="89"/>
      <c r="T320" s="89"/>
      <c r="U320" s="89"/>
      <c r="V320" s="89"/>
      <c r="W320" s="89"/>
    </row>
    <row r="321" spans="1:23" s="102" customFormat="1" ht="12" customHeight="1" x14ac:dyDescent="0.2">
      <c r="A321" s="33" t="s">
        <v>2586</v>
      </c>
      <c r="B321" s="105" t="s">
        <v>2587</v>
      </c>
      <c r="C321" s="146" t="s">
        <v>2586</v>
      </c>
      <c r="D321" s="160"/>
      <c r="E321" s="160"/>
      <c r="F321" s="117" t="str">
        <f t="shared" si="10"/>
        <v>-</v>
      </c>
      <c r="G321" s="89"/>
      <c r="H321" s="89"/>
      <c r="I321" s="89"/>
      <c r="J321" s="89"/>
      <c r="K321" s="89"/>
      <c r="L321" s="89"/>
      <c r="M321" s="89"/>
      <c r="N321" s="89"/>
      <c r="O321" s="89"/>
      <c r="P321" s="89"/>
      <c r="Q321" s="89"/>
      <c r="R321" s="89"/>
      <c r="S321" s="89"/>
      <c r="T321" s="89"/>
      <c r="U321" s="89"/>
      <c r="V321" s="89"/>
      <c r="W321" s="89"/>
    </row>
    <row r="322" spans="1:23" s="102" customFormat="1" ht="24" customHeight="1" x14ac:dyDescent="0.2">
      <c r="A322" s="33" t="s">
        <v>2588</v>
      </c>
      <c r="B322" s="105" t="s">
        <v>2589</v>
      </c>
      <c r="C322" s="146" t="s">
        <v>2588</v>
      </c>
      <c r="D322" s="160"/>
      <c r="E322" s="160"/>
      <c r="F322" s="117" t="str">
        <f t="shared" si="10"/>
        <v>-</v>
      </c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Q322" s="89"/>
      <c r="R322" s="89"/>
      <c r="S322" s="89"/>
      <c r="T322" s="89"/>
      <c r="U322" s="89"/>
      <c r="V322" s="89"/>
      <c r="W322" s="89"/>
    </row>
    <row r="323" spans="1:23" s="102" customFormat="1" ht="24" customHeight="1" x14ac:dyDescent="0.2">
      <c r="A323" s="33" t="s">
        <v>2590</v>
      </c>
      <c r="B323" s="105" t="s">
        <v>2591</v>
      </c>
      <c r="C323" s="146" t="s">
        <v>2590</v>
      </c>
      <c r="D323" s="160"/>
      <c r="E323" s="160"/>
      <c r="F323" s="117" t="str">
        <f t="shared" si="10"/>
        <v>-</v>
      </c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Q323" s="89"/>
      <c r="R323" s="89"/>
      <c r="S323" s="89"/>
      <c r="T323" s="89"/>
      <c r="U323" s="89"/>
      <c r="V323" s="89"/>
      <c r="W323" s="89"/>
    </row>
    <row r="324" spans="1:23" s="102" customFormat="1" ht="24" customHeight="1" x14ac:dyDescent="0.2">
      <c r="A324" s="33" t="s">
        <v>2592</v>
      </c>
      <c r="B324" s="105" t="s">
        <v>2593</v>
      </c>
      <c r="C324" s="146" t="s">
        <v>2592</v>
      </c>
      <c r="D324" s="160"/>
      <c r="E324" s="160"/>
      <c r="F324" s="117" t="str">
        <f t="shared" si="10"/>
        <v>-</v>
      </c>
      <c r="G324" s="89"/>
      <c r="H324" s="89"/>
      <c r="I324" s="89"/>
      <c r="J324" s="89"/>
      <c r="K324" s="89"/>
      <c r="L324" s="89"/>
      <c r="M324" s="89"/>
      <c r="N324" s="89"/>
      <c r="O324" s="89"/>
      <c r="P324" s="89"/>
      <c r="Q324" s="89"/>
      <c r="R324" s="89"/>
      <c r="S324" s="89"/>
      <c r="T324" s="89"/>
      <c r="U324" s="89"/>
      <c r="V324" s="89"/>
      <c r="W324" s="89"/>
    </row>
    <row r="325" spans="1:23" s="102" customFormat="1" ht="24" customHeight="1" x14ac:dyDescent="0.2">
      <c r="A325" s="33" t="s">
        <v>2594</v>
      </c>
      <c r="B325" s="105" t="s">
        <v>2595</v>
      </c>
      <c r="C325" s="146" t="s">
        <v>2594</v>
      </c>
      <c r="D325" s="160"/>
      <c r="E325" s="160"/>
      <c r="F325" s="117" t="str">
        <f t="shared" si="10"/>
        <v>-</v>
      </c>
      <c r="G325" s="89"/>
      <c r="H325" s="89"/>
      <c r="I325" s="89"/>
      <c r="J325" s="89"/>
      <c r="K325" s="89"/>
      <c r="L325" s="89"/>
      <c r="M325" s="89"/>
      <c r="N325" s="89"/>
      <c r="O325" s="89"/>
      <c r="P325" s="89"/>
      <c r="Q325" s="89"/>
      <c r="R325" s="89"/>
      <c r="S325" s="89"/>
      <c r="T325" s="89"/>
      <c r="U325" s="89"/>
      <c r="V325" s="89"/>
      <c r="W325" s="89"/>
    </row>
    <row r="326" spans="1:23" s="102" customFormat="1" ht="24" customHeight="1" x14ac:dyDescent="0.2">
      <c r="A326" s="33" t="s">
        <v>2596</v>
      </c>
      <c r="B326" s="105" t="s">
        <v>2597</v>
      </c>
      <c r="C326" s="146" t="s">
        <v>2596</v>
      </c>
      <c r="D326" s="160"/>
      <c r="E326" s="160"/>
      <c r="F326" s="117" t="str">
        <f t="shared" si="10"/>
        <v>-</v>
      </c>
      <c r="G326" s="89"/>
      <c r="H326" s="89"/>
      <c r="I326" s="89"/>
      <c r="J326" s="89"/>
      <c r="K326" s="89"/>
      <c r="L326" s="89"/>
      <c r="M326" s="89"/>
      <c r="N326" s="89"/>
      <c r="O326" s="89"/>
      <c r="P326" s="89"/>
      <c r="Q326" s="89"/>
      <c r="R326" s="89"/>
      <c r="S326" s="89"/>
      <c r="T326" s="89"/>
      <c r="U326" s="89"/>
      <c r="V326" s="89"/>
      <c r="W326" s="89"/>
    </row>
    <row r="327" spans="1:23" s="102" customFormat="1" ht="24" customHeight="1" x14ac:dyDescent="0.2">
      <c r="A327" s="33" t="s">
        <v>2598</v>
      </c>
      <c r="B327" s="105" t="s">
        <v>2599</v>
      </c>
      <c r="C327" s="146" t="s">
        <v>2598</v>
      </c>
      <c r="D327" s="160"/>
      <c r="E327" s="160"/>
      <c r="F327" s="117" t="str">
        <f t="shared" si="10"/>
        <v>-</v>
      </c>
      <c r="G327" s="89"/>
      <c r="H327" s="89"/>
      <c r="I327" s="89"/>
      <c r="J327" s="89"/>
      <c r="K327" s="89"/>
      <c r="L327" s="89"/>
      <c r="M327" s="89"/>
      <c r="N327" s="89"/>
      <c r="O327" s="89"/>
      <c r="P327" s="89"/>
      <c r="Q327" s="89"/>
      <c r="R327" s="89"/>
      <c r="S327" s="89"/>
      <c r="T327" s="89"/>
      <c r="U327" s="89"/>
      <c r="V327" s="89"/>
      <c r="W327" s="89"/>
    </row>
    <row r="328" spans="1:23" s="102" customFormat="1" ht="24" customHeight="1" x14ac:dyDescent="0.2">
      <c r="A328" s="33" t="s">
        <v>2600</v>
      </c>
      <c r="B328" s="105" t="s">
        <v>2601</v>
      </c>
      <c r="C328" s="146" t="s">
        <v>2600</v>
      </c>
      <c r="D328" s="160"/>
      <c r="E328" s="160"/>
      <c r="F328" s="117" t="str">
        <f t="shared" si="10"/>
        <v>-</v>
      </c>
      <c r="G328" s="89"/>
      <c r="H328" s="89"/>
      <c r="I328" s="89"/>
      <c r="J328" s="89"/>
      <c r="K328" s="89"/>
      <c r="L328" s="89"/>
      <c r="M328" s="89"/>
      <c r="N328" s="89"/>
      <c r="O328" s="89"/>
      <c r="P328" s="89"/>
      <c r="Q328" s="89"/>
      <c r="R328" s="89"/>
      <c r="S328" s="89"/>
      <c r="T328" s="89"/>
      <c r="U328" s="89"/>
      <c r="V328" s="89"/>
      <c r="W328" s="89"/>
    </row>
    <row r="329" spans="1:23" s="102" customFormat="1" ht="24" customHeight="1" x14ac:dyDescent="0.2">
      <c r="A329" s="33" t="s">
        <v>2602</v>
      </c>
      <c r="B329" s="105" t="s">
        <v>2603</v>
      </c>
      <c r="C329" s="146" t="s">
        <v>2602</v>
      </c>
      <c r="D329" s="160"/>
      <c r="E329" s="160"/>
      <c r="F329" s="117" t="str">
        <f t="shared" si="10"/>
        <v>-</v>
      </c>
      <c r="G329" s="89"/>
      <c r="H329" s="89"/>
      <c r="I329" s="89"/>
      <c r="J329" s="89"/>
      <c r="K329" s="89"/>
      <c r="L329" s="89"/>
      <c r="M329" s="89"/>
      <c r="N329" s="89"/>
      <c r="O329" s="89"/>
      <c r="P329" s="89"/>
      <c r="Q329" s="89"/>
      <c r="R329" s="89"/>
      <c r="S329" s="89"/>
      <c r="T329" s="89"/>
      <c r="U329" s="89"/>
      <c r="V329" s="89"/>
      <c r="W329" s="89"/>
    </row>
    <row r="330" spans="1:23" s="102" customFormat="1" ht="24" customHeight="1" x14ac:dyDescent="0.2">
      <c r="A330" s="33" t="s">
        <v>2604</v>
      </c>
      <c r="B330" s="105" t="s">
        <v>2605</v>
      </c>
      <c r="C330" s="146" t="s">
        <v>2604</v>
      </c>
      <c r="D330" s="160"/>
      <c r="E330" s="160"/>
      <c r="F330" s="117" t="str">
        <f t="shared" si="10"/>
        <v>-</v>
      </c>
      <c r="G330" s="89"/>
      <c r="H330" s="89"/>
      <c r="I330" s="89"/>
      <c r="J330" s="89"/>
      <c r="K330" s="89"/>
      <c r="L330" s="89"/>
      <c r="M330" s="89"/>
      <c r="N330" s="89"/>
      <c r="O330" s="89"/>
      <c r="P330" s="89"/>
      <c r="Q330" s="89"/>
      <c r="R330" s="89"/>
      <c r="S330" s="89"/>
      <c r="T330" s="89"/>
      <c r="U330" s="89"/>
      <c r="V330" s="89"/>
      <c r="W330" s="89"/>
    </row>
    <row r="331" spans="1:23" s="102" customFormat="1" ht="24" customHeight="1" x14ac:dyDescent="0.2">
      <c r="A331" s="33" t="s">
        <v>2606</v>
      </c>
      <c r="B331" s="105" t="s">
        <v>2607</v>
      </c>
      <c r="C331" s="146" t="s">
        <v>2606</v>
      </c>
      <c r="D331" s="160"/>
      <c r="E331" s="160"/>
      <c r="F331" s="117" t="str">
        <f t="shared" ref="F331:F362" si="11">IF(D331&gt;0,IF(E331/D331&gt;=100,"&gt;&gt;100",E331/D331*100),"-")</f>
        <v>-</v>
      </c>
      <c r="G331" s="89"/>
      <c r="H331" s="89"/>
      <c r="I331" s="89"/>
      <c r="J331" s="89"/>
      <c r="K331" s="89"/>
      <c r="L331" s="89"/>
      <c r="M331" s="89"/>
      <c r="N331" s="89"/>
      <c r="O331" s="89"/>
      <c r="P331" s="89"/>
      <c r="Q331" s="89"/>
      <c r="R331" s="89"/>
      <c r="S331" s="89"/>
      <c r="T331" s="89"/>
      <c r="U331" s="89"/>
      <c r="V331" s="89"/>
      <c r="W331" s="89"/>
    </row>
    <row r="332" spans="1:23" s="102" customFormat="1" ht="24" customHeight="1" x14ac:dyDescent="0.2">
      <c r="A332" s="33" t="s">
        <v>2608</v>
      </c>
      <c r="B332" s="105" t="s">
        <v>2609</v>
      </c>
      <c r="C332" s="146" t="s">
        <v>2608</v>
      </c>
      <c r="D332" s="160"/>
      <c r="E332" s="160"/>
      <c r="F332" s="117" t="str">
        <f t="shared" si="11"/>
        <v>-</v>
      </c>
      <c r="G332" s="89"/>
      <c r="H332" s="89"/>
      <c r="I332" s="89"/>
      <c r="J332" s="89"/>
      <c r="K332" s="89"/>
      <c r="L332" s="89"/>
      <c r="M332" s="89"/>
      <c r="N332" s="89"/>
      <c r="O332" s="89"/>
      <c r="P332" s="89"/>
      <c r="Q332" s="89"/>
      <c r="R332" s="89"/>
      <c r="S332" s="89"/>
      <c r="T332" s="89"/>
      <c r="U332" s="89"/>
      <c r="V332" s="89"/>
      <c r="W332" s="89"/>
    </row>
    <row r="333" spans="1:23" s="102" customFormat="1" ht="24" customHeight="1" x14ac:dyDescent="0.2">
      <c r="A333" s="33" t="s">
        <v>2610</v>
      </c>
      <c r="B333" s="105" t="s">
        <v>2611</v>
      </c>
      <c r="C333" s="146" t="s">
        <v>2610</v>
      </c>
      <c r="D333" s="160"/>
      <c r="E333" s="160"/>
      <c r="F333" s="117" t="str">
        <f t="shared" si="11"/>
        <v>-</v>
      </c>
      <c r="G333" s="89"/>
      <c r="H333" s="89"/>
      <c r="I333" s="89"/>
      <c r="J333" s="89"/>
      <c r="K333" s="89"/>
      <c r="L333" s="89"/>
      <c r="M333" s="89"/>
      <c r="N333" s="89"/>
      <c r="O333" s="89"/>
      <c r="P333" s="89"/>
      <c r="Q333" s="89"/>
      <c r="R333" s="89"/>
      <c r="S333" s="89"/>
      <c r="T333" s="89"/>
      <c r="U333" s="89"/>
      <c r="V333" s="89"/>
      <c r="W333" s="89"/>
    </row>
    <row r="334" spans="1:23" s="102" customFormat="1" ht="24" customHeight="1" x14ac:dyDescent="0.2">
      <c r="A334" s="33" t="s">
        <v>2612</v>
      </c>
      <c r="B334" s="105" t="s">
        <v>2613</v>
      </c>
      <c r="C334" s="146" t="s">
        <v>2612</v>
      </c>
      <c r="D334" s="160"/>
      <c r="E334" s="160"/>
      <c r="F334" s="117" t="str">
        <f t="shared" si="11"/>
        <v>-</v>
      </c>
      <c r="G334" s="89"/>
      <c r="H334" s="89"/>
      <c r="I334" s="89"/>
      <c r="J334" s="89"/>
      <c r="K334" s="89"/>
      <c r="L334" s="89"/>
      <c r="M334" s="89"/>
      <c r="N334" s="89"/>
      <c r="O334" s="89"/>
      <c r="P334" s="89"/>
      <c r="Q334" s="89"/>
      <c r="R334" s="89"/>
      <c r="S334" s="89"/>
      <c r="T334" s="89"/>
      <c r="U334" s="89"/>
      <c r="V334" s="89"/>
      <c r="W334" s="89"/>
    </row>
    <row r="335" spans="1:23" s="102" customFormat="1" ht="12.75" customHeight="1" x14ac:dyDescent="0.2">
      <c r="A335" s="33" t="s">
        <v>2614</v>
      </c>
      <c r="B335" s="105" t="s">
        <v>2615</v>
      </c>
      <c r="C335" s="146" t="s">
        <v>2616</v>
      </c>
      <c r="D335" s="160"/>
      <c r="E335" s="160"/>
      <c r="F335" s="117" t="str">
        <f t="shared" si="11"/>
        <v>-</v>
      </c>
      <c r="G335" s="89"/>
      <c r="H335" s="89"/>
      <c r="I335" s="89"/>
      <c r="J335" s="89"/>
      <c r="K335" s="89"/>
      <c r="L335" s="89"/>
      <c r="M335" s="89"/>
      <c r="N335" s="89"/>
      <c r="O335" s="89"/>
      <c r="P335" s="89"/>
      <c r="Q335" s="89"/>
      <c r="R335" s="89"/>
      <c r="S335" s="89"/>
      <c r="T335" s="89"/>
      <c r="U335" s="89"/>
      <c r="V335" s="89"/>
      <c r="W335" s="89"/>
    </row>
    <row r="336" spans="1:23" s="102" customFormat="1" ht="12.75" customHeight="1" x14ac:dyDescent="0.2">
      <c r="A336" s="33" t="s">
        <v>2614</v>
      </c>
      <c r="B336" s="105" t="s">
        <v>2617</v>
      </c>
      <c r="C336" s="146" t="s">
        <v>2618</v>
      </c>
      <c r="D336" s="160"/>
      <c r="E336" s="160"/>
      <c r="F336" s="117" t="str">
        <f t="shared" si="11"/>
        <v>-</v>
      </c>
      <c r="G336" s="89"/>
      <c r="H336" s="89"/>
      <c r="I336" s="89"/>
      <c r="J336" s="89"/>
      <c r="K336" s="89"/>
      <c r="L336" s="89"/>
      <c r="M336" s="89"/>
      <c r="N336" s="89"/>
      <c r="O336" s="89"/>
      <c r="P336" s="89"/>
      <c r="Q336" s="89"/>
      <c r="R336" s="89"/>
      <c r="S336" s="89"/>
      <c r="T336" s="89"/>
      <c r="U336" s="89"/>
      <c r="V336" s="89"/>
      <c r="W336" s="89"/>
    </row>
    <row r="337" spans="1:23" s="102" customFormat="1" ht="12.75" customHeight="1" x14ac:dyDescent="0.2">
      <c r="A337" s="33" t="s">
        <v>2619</v>
      </c>
      <c r="B337" s="105" t="s">
        <v>2620</v>
      </c>
      <c r="C337" s="146" t="s">
        <v>2621</v>
      </c>
      <c r="D337" s="160"/>
      <c r="E337" s="160"/>
      <c r="F337" s="117" t="str">
        <f t="shared" si="11"/>
        <v>-</v>
      </c>
      <c r="G337" s="89"/>
      <c r="H337" s="89"/>
      <c r="I337" s="89"/>
      <c r="J337" s="89"/>
      <c r="K337" s="89"/>
      <c r="L337" s="89"/>
      <c r="M337" s="89"/>
      <c r="N337" s="89"/>
      <c r="O337" s="89"/>
      <c r="P337" s="89"/>
      <c r="Q337" s="89"/>
      <c r="R337" s="89"/>
      <c r="S337" s="89"/>
      <c r="T337" s="89"/>
      <c r="U337" s="89"/>
      <c r="V337" s="89"/>
      <c r="W337" s="89"/>
    </row>
    <row r="338" spans="1:23" s="102" customFormat="1" ht="12.75" customHeight="1" x14ac:dyDescent="0.2">
      <c r="A338" s="33" t="s">
        <v>2619</v>
      </c>
      <c r="B338" s="105" t="s">
        <v>2622</v>
      </c>
      <c r="C338" s="146" t="s">
        <v>2623</v>
      </c>
      <c r="D338" s="160"/>
      <c r="E338" s="160"/>
      <c r="F338" s="117" t="str">
        <f t="shared" si="11"/>
        <v>-</v>
      </c>
      <c r="G338" s="89"/>
      <c r="H338" s="89"/>
      <c r="I338" s="89"/>
      <c r="J338" s="89"/>
      <c r="K338" s="89"/>
      <c r="L338" s="89"/>
      <c r="M338" s="89"/>
      <c r="N338" s="89"/>
      <c r="O338" s="89"/>
      <c r="P338" s="89"/>
      <c r="Q338" s="89"/>
      <c r="R338" s="89"/>
      <c r="S338" s="89"/>
      <c r="T338" s="89"/>
      <c r="U338" s="89"/>
      <c r="V338" s="89"/>
      <c r="W338" s="89"/>
    </row>
    <row r="339" spans="1:23" s="102" customFormat="1" ht="12.75" customHeight="1" x14ac:dyDescent="0.2">
      <c r="A339" s="33" t="s">
        <v>2624</v>
      </c>
      <c r="B339" s="105" t="s">
        <v>2625</v>
      </c>
      <c r="C339" s="146" t="s">
        <v>2626</v>
      </c>
      <c r="D339" s="160"/>
      <c r="E339" s="160"/>
      <c r="F339" s="117" t="str">
        <f t="shared" si="11"/>
        <v>-</v>
      </c>
      <c r="G339" s="89"/>
      <c r="H339" s="89"/>
      <c r="I339" s="89"/>
      <c r="J339" s="89"/>
      <c r="K339" s="89"/>
      <c r="L339" s="89"/>
      <c r="M339" s="89"/>
      <c r="N339" s="89"/>
      <c r="O339" s="89"/>
      <c r="P339" s="89"/>
      <c r="Q339" s="89"/>
      <c r="R339" s="89"/>
      <c r="S339" s="89"/>
      <c r="T339" s="89"/>
      <c r="U339" s="89"/>
      <c r="V339" s="89"/>
      <c r="W339" s="89"/>
    </row>
    <row r="340" spans="1:23" s="102" customFormat="1" ht="12.75" customHeight="1" x14ac:dyDescent="0.2">
      <c r="A340" s="33" t="s">
        <v>2624</v>
      </c>
      <c r="B340" s="105" t="s">
        <v>2627</v>
      </c>
      <c r="C340" s="146" t="s">
        <v>2628</v>
      </c>
      <c r="D340" s="160"/>
      <c r="E340" s="160"/>
      <c r="F340" s="117" t="str">
        <f t="shared" si="11"/>
        <v>-</v>
      </c>
      <c r="G340" s="89"/>
      <c r="H340" s="89"/>
      <c r="I340" s="89"/>
      <c r="J340" s="89"/>
      <c r="K340" s="89"/>
      <c r="L340" s="89"/>
      <c r="M340" s="89"/>
      <c r="N340" s="89"/>
      <c r="O340" s="89"/>
      <c r="P340" s="89"/>
      <c r="Q340" s="89"/>
      <c r="R340" s="89"/>
      <c r="S340" s="89"/>
      <c r="T340" s="89"/>
      <c r="U340" s="89"/>
      <c r="V340" s="89"/>
      <c r="W340" s="89"/>
    </row>
    <row r="341" spans="1:23" s="102" customFormat="1" ht="12.75" customHeight="1" x14ac:dyDescent="0.2">
      <c r="A341" s="33" t="s">
        <v>2629</v>
      </c>
      <c r="B341" s="105" t="s">
        <v>2630</v>
      </c>
      <c r="C341" s="146" t="s">
        <v>2631</v>
      </c>
      <c r="D341" s="160"/>
      <c r="E341" s="160"/>
      <c r="F341" s="117" t="str">
        <f t="shared" si="11"/>
        <v>-</v>
      </c>
      <c r="G341" s="89"/>
      <c r="H341" s="89"/>
      <c r="I341" s="89"/>
      <c r="J341" s="89"/>
      <c r="K341" s="89"/>
      <c r="L341" s="89"/>
      <c r="M341" s="89"/>
      <c r="N341" s="89"/>
      <c r="O341" s="89"/>
      <c r="P341" s="89"/>
      <c r="Q341" s="89"/>
      <c r="R341" s="89"/>
      <c r="S341" s="89"/>
      <c r="T341" s="89"/>
      <c r="U341" s="89"/>
      <c r="V341" s="89"/>
      <c r="W341" s="89"/>
    </row>
    <row r="342" spans="1:23" s="102" customFormat="1" ht="12.75" customHeight="1" x14ac:dyDescent="0.2">
      <c r="A342" s="33" t="s">
        <v>2629</v>
      </c>
      <c r="B342" s="105" t="s">
        <v>2632</v>
      </c>
      <c r="C342" s="146" t="s">
        <v>2633</v>
      </c>
      <c r="D342" s="160"/>
      <c r="E342" s="160"/>
      <c r="F342" s="117" t="str">
        <f t="shared" si="11"/>
        <v>-</v>
      </c>
      <c r="G342" s="89"/>
      <c r="H342" s="89"/>
      <c r="I342" s="89"/>
      <c r="J342" s="89"/>
      <c r="K342" s="89"/>
      <c r="L342" s="89"/>
      <c r="M342" s="89"/>
      <c r="N342" s="89"/>
      <c r="O342" s="89"/>
      <c r="P342" s="89"/>
      <c r="Q342" s="89"/>
      <c r="R342" s="89"/>
      <c r="S342" s="89"/>
      <c r="T342" s="89"/>
      <c r="U342" s="89"/>
      <c r="V342" s="89"/>
      <c r="W342" s="89"/>
    </row>
    <row r="343" spans="1:23" s="102" customFormat="1" ht="12.75" customHeight="1" x14ac:dyDescent="0.2">
      <c r="A343" s="33" t="s">
        <v>2634</v>
      </c>
      <c r="B343" s="118" t="s">
        <v>2635</v>
      </c>
      <c r="C343" s="146" t="s">
        <v>2634</v>
      </c>
      <c r="D343" s="160"/>
      <c r="E343" s="160"/>
      <c r="F343" s="117" t="str">
        <f t="shared" si="11"/>
        <v>-</v>
      </c>
      <c r="G343" s="89"/>
      <c r="H343" s="89"/>
      <c r="I343" s="89"/>
      <c r="J343" s="89"/>
      <c r="K343" s="89"/>
      <c r="L343" s="89"/>
      <c r="M343" s="89"/>
      <c r="N343" s="89"/>
      <c r="O343" s="89"/>
      <c r="P343" s="89"/>
      <c r="Q343" s="89"/>
      <c r="R343" s="89"/>
      <c r="S343" s="89"/>
      <c r="T343" s="89"/>
      <c r="U343" s="89"/>
      <c r="V343" s="89"/>
      <c r="W343" s="89"/>
    </row>
    <row r="344" spans="1:23" s="102" customFormat="1" ht="12.75" customHeight="1" x14ac:dyDescent="0.2">
      <c r="A344" s="33" t="s">
        <v>2636</v>
      </c>
      <c r="B344" s="118" t="s">
        <v>2637</v>
      </c>
      <c r="C344" s="146" t="s">
        <v>2636</v>
      </c>
      <c r="D344" s="160"/>
      <c r="E344" s="160"/>
      <c r="F344" s="117" t="str">
        <f t="shared" si="11"/>
        <v>-</v>
      </c>
      <c r="G344" s="89"/>
      <c r="H344" s="89"/>
      <c r="I344" s="89"/>
      <c r="J344" s="89"/>
      <c r="K344" s="89"/>
      <c r="L344" s="89"/>
      <c r="M344" s="89"/>
      <c r="N344" s="89"/>
      <c r="O344" s="89"/>
      <c r="P344" s="89"/>
      <c r="Q344" s="89"/>
      <c r="R344" s="89"/>
      <c r="S344" s="89"/>
      <c r="T344" s="89"/>
      <c r="U344" s="89"/>
      <c r="V344" s="89"/>
      <c r="W344" s="89"/>
    </row>
    <row r="345" spans="1:23" s="102" customFormat="1" ht="12.75" customHeight="1" x14ac:dyDescent="0.2">
      <c r="A345" s="33" t="s">
        <v>2638</v>
      </c>
      <c r="B345" s="118" t="s">
        <v>2639</v>
      </c>
      <c r="C345" s="146" t="s">
        <v>2638</v>
      </c>
      <c r="D345" s="160"/>
      <c r="E345" s="160"/>
      <c r="F345" s="117" t="str">
        <f t="shared" si="11"/>
        <v>-</v>
      </c>
      <c r="G345" s="89"/>
      <c r="H345" s="89"/>
      <c r="I345" s="89"/>
      <c r="J345" s="89"/>
      <c r="K345" s="89"/>
      <c r="L345" s="89"/>
      <c r="M345" s="89"/>
      <c r="N345" s="89"/>
      <c r="O345" s="89"/>
      <c r="P345" s="89"/>
      <c r="Q345" s="89"/>
      <c r="R345" s="89"/>
      <c r="S345" s="89"/>
      <c r="T345" s="89"/>
      <c r="U345" s="89"/>
      <c r="V345" s="89"/>
      <c r="W345" s="89"/>
    </row>
    <row r="346" spans="1:23" s="102" customFormat="1" ht="24" customHeight="1" x14ac:dyDescent="0.2">
      <c r="A346" s="33" t="s">
        <v>2640</v>
      </c>
      <c r="B346" s="118" t="s">
        <v>2641</v>
      </c>
      <c r="C346" s="146" t="s">
        <v>2640</v>
      </c>
      <c r="D346" s="160"/>
      <c r="E346" s="160"/>
      <c r="F346" s="117" t="str">
        <f t="shared" si="11"/>
        <v>-</v>
      </c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Q346" s="89"/>
      <c r="R346" s="89"/>
      <c r="S346" s="89"/>
      <c r="T346" s="89"/>
      <c r="U346" s="89"/>
      <c r="V346" s="89"/>
      <c r="W346" s="89"/>
    </row>
    <row r="347" spans="1:23" s="102" customFormat="1" ht="24" customHeight="1" x14ac:dyDescent="0.2">
      <c r="A347" s="33" t="s">
        <v>1993</v>
      </c>
      <c r="B347" s="118" t="s">
        <v>1994</v>
      </c>
      <c r="C347" s="146" t="s">
        <v>1993</v>
      </c>
      <c r="D347" s="160"/>
      <c r="E347" s="160"/>
      <c r="F347" s="117" t="str">
        <f t="shared" si="11"/>
        <v>-</v>
      </c>
      <c r="G347" s="89"/>
      <c r="H347" s="89"/>
      <c r="I347" s="89"/>
      <c r="J347" s="89"/>
      <c r="K347" s="89"/>
      <c r="L347" s="89"/>
      <c r="M347" s="89"/>
      <c r="N347" s="89"/>
      <c r="O347" s="89"/>
      <c r="P347" s="89"/>
      <c r="Q347" s="89"/>
      <c r="R347" s="89"/>
      <c r="S347" s="89"/>
      <c r="T347" s="89"/>
      <c r="U347" s="89"/>
      <c r="V347" s="89"/>
      <c r="W347" s="89"/>
    </row>
    <row r="348" spans="1:23" s="102" customFormat="1" ht="24" customHeight="1" x14ac:dyDescent="0.2">
      <c r="A348" s="33" t="s">
        <v>2642</v>
      </c>
      <c r="B348" s="118" t="s">
        <v>2643</v>
      </c>
      <c r="C348" s="146" t="s">
        <v>2642</v>
      </c>
      <c r="D348" s="160"/>
      <c r="E348" s="160"/>
      <c r="F348" s="117" t="str">
        <f t="shared" si="11"/>
        <v>-</v>
      </c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Q348" s="89"/>
      <c r="R348" s="89"/>
      <c r="S348" s="89"/>
      <c r="T348" s="89"/>
      <c r="U348" s="89"/>
      <c r="V348" s="89"/>
      <c r="W348" s="89"/>
    </row>
    <row r="349" spans="1:23" s="102" customFormat="1" ht="12.75" customHeight="1" x14ac:dyDescent="0.2">
      <c r="A349" s="33" t="s">
        <v>2644</v>
      </c>
      <c r="B349" s="118" t="s">
        <v>2645</v>
      </c>
      <c r="C349" s="146" t="s">
        <v>2644</v>
      </c>
      <c r="D349" s="160"/>
      <c r="E349" s="160"/>
      <c r="F349" s="117" t="str">
        <f t="shared" si="11"/>
        <v>-</v>
      </c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  <c r="R349" s="89"/>
      <c r="S349" s="89"/>
      <c r="T349" s="89"/>
      <c r="U349" s="89"/>
      <c r="V349" s="89"/>
      <c r="W349" s="89"/>
    </row>
    <row r="350" spans="1:23" s="102" customFormat="1" ht="24" customHeight="1" x14ac:dyDescent="0.2">
      <c r="A350" s="33" t="s">
        <v>2646</v>
      </c>
      <c r="B350" s="118" t="s">
        <v>2647</v>
      </c>
      <c r="C350" s="146" t="s">
        <v>2646</v>
      </c>
      <c r="D350" s="160"/>
      <c r="E350" s="160"/>
      <c r="F350" s="117" t="str">
        <f t="shared" si="11"/>
        <v>-</v>
      </c>
      <c r="G350" s="89"/>
      <c r="H350" s="89"/>
      <c r="I350" s="89"/>
      <c r="J350" s="89"/>
      <c r="K350" s="89"/>
      <c r="L350" s="89"/>
      <c r="M350" s="89"/>
      <c r="N350" s="89"/>
      <c r="O350" s="89"/>
      <c r="P350" s="89"/>
      <c r="Q350" s="89"/>
      <c r="R350" s="89"/>
      <c r="S350" s="89"/>
      <c r="T350" s="89"/>
      <c r="U350" s="89"/>
      <c r="V350" s="89"/>
      <c r="W350" s="89"/>
    </row>
    <row r="351" spans="1:23" s="102" customFormat="1" ht="24" customHeight="1" x14ac:dyDescent="0.2">
      <c r="A351" s="33" t="s">
        <v>2648</v>
      </c>
      <c r="B351" s="118" t="s">
        <v>2649</v>
      </c>
      <c r="C351" s="146" t="s">
        <v>2648</v>
      </c>
      <c r="D351" s="160"/>
      <c r="E351" s="160"/>
      <c r="F351" s="117" t="str">
        <f t="shared" si="11"/>
        <v>-</v>
      </c>
      <c r="G351" s="89"/>
      <c r="H351" s="89"/>
      <c r="I351" s="89"/>
      <c r="J351" s="89"/>
      <c r="K351" s="89"/>
      <c r="L351" s="89"/>
      <c r="M351" s="89"/>
      <c r="N351" s="89"/>
      <c r="O351" s="89"/>
      <c r="P351" s="89"/>
      <c r="Q351" s="89"/>
      <c r="R351" s="89"/>
      <c r="S351" s="89"/>
      <c r="T351" s="89"/>
      <c r="U351" s="89"/>
      <c r="V351" s="89"/>
      <c r="W351" s="89"/>
    </row>
    <row r="352" spans="1:23" s="102" customFormat="1" ht="24" customHeight="1" x14ac:dyDescent="0.2">
      <c r="A352" s="33" t="s">
        <v>2650</v>
      </c>
      <c r="B352" s="118" t="s">
        <v>2651</v>
      </c>
      <c r="C352" s="146" t="s">
        <v>2650</v>
      </c>
      <c r="D352" s="160"/>
      <c r="E352" s="160"/>
      <c r="F352" s="117" t="str">
        <f t="shared" si="11"/>
        <v>-</v>
      </c>
      <c r="G352" s="89"/>
      <c r="H352" s="89"/>
      <c r="I352" s="89"/>
      <c r="J352" s="89"/>
      <c r="K352" s="89"/>
      <c r="L352" s="89"/>
      <c r="M352" s="89"/>
      <c r="N352" s="89"/>
      <c r="O352" s="89"/>
      <c r="P352" s="89"/>
      <c r="Q352" s="89"/>
      <c r="R352" s="89"/>
      <c r="S352" s="89"/>
      <c r="T352" s="89"/>
      <c r="U352" s="89"/>
      <c r="V352" s="89"/>
      <c r="W352" s="89"/>
    </row>
    <row r="353" spans="1:23" s="102" customFormat="1" ht="24" customHeight="1" x14ac:dyDescent="0.2">
      <c r="A353" s="33" t="s">
        <v>1995</v>
      </c>
      <c r="B353" s="118" t="s">
        <v>1996</v>
      </c>
      <c r="C353" s="146" t="s">
        <v>1995</v>
      </c>
      <c r="D353" s="160"/>
      <c r="E353" s="160"/>
      <c r="F353" s="117" t="str">
        <f t="shared" si="11"/>
        <v>-</v>
      </c>
      <c r="G353" s="89"/>
      <c r="H353" s="89"/>
      <c r="I353" s="89"/>
      <c r="J353" s="89"/>
      <c r="K353" s="89"/>
      <c r="L353" s="89"/>
      <c r="M353" s="89"/>
      <c r="N353" s="89"/>
      <c r="O353" s="89"/>
      <c r="P353" s="89"/>
      <c r="Q353" s="89"/>
      <c r="R353" s="89"/>
      <c r="S353" s="89"/>
      <c r="T353" s="89"/>
      <c r="U353" s="89"/>
      <c r="V353" s="89"/>
      <c r="W353" s="89"/>
    </row>
    <row r="354" spans="1:23" s="102" customFormat="1" ht="24" customHeight="1" x14ac:dyDescent="0.2">
      <c r="A354" s="33" t="s">
        <v>1997</v>
      </c>
      <c r="B354" s="118" t="s">
        <v>1998</v>
      </c>
      <c r="C354" s="146" t="s">
        <v>1997</v>
      </c>
      <c r="D354" s="160"/>
      <c r="E354" s="160"/>
      <c r="F354" s="117" t="str">
        <f t="shared" si="11"/>
        <v>-</v>
      </c>
      <c r="G354" s="89"/>
      <c r="H354" s="89"/>
      <c r="I354" s="89"/>
      <c r="J354" s="89"/>
      <c r="K354" s="89"/>
      <c r="L354" s="89"/>
      <c r="M354" s="89"/>
      <c r="N354" s="89"/>
      <c r="O354" s="89"/>
      <c r="P354" s="89"/>
      <c r="Q354" s="89"/>
      <c r="R354" s="89"/>
      <c r="S354" s="89"/>
      <c r="T354" s="89"/>
      <c r="U354" s="89"/>
      <c r="V354" s="89"/>
      <c r="W354" s="89"/>
    </row>
    <row r="355" spans="1:23" s="102" customFormat="1" ht="12.75" customHeight="1" x14ac:dyDescent="0.2">
      <c r="A355" s="33" t="s">
        <v>1999</v>
      </c>
      <c r="B355" s="118" t="s">
        <v>2000</v>
      </c>
      <c r="C355" s="146" t="s">
        <v>1999</v>
      </c>
      <c r="D355" s="160"/>
      <c r="E355" s="160"/>
      <c r="F355" s="117" t="str">
        <f t="shared" si="11"/>
        <v>-</v>
      </c>
      <c r="G355" s="89"/>
      <c r="H355" s="89"/>
      <c r="I355" s="89"/>
      <c r="J355" s="89"/>
      <c r="K355" s="89"/>
      <c r="L355" s="89"/>
      <c r="M355" s="89"/>
      <c r="N355" s="89"/>
      <c r="O355" s="89"/>
      <c r="P355" s="89"/>
      <c r="Q355" s="89"/>
      <c r="R355" s="89"/>
      <c r="S355" s="89"/>
      <c r="T355" s="89"/>
      <c r="U355" s="89"/>
      <c r="V355" s="89"/>
      <c r="W355" s="89"/>
    </row>
    <row r="356" spans="1:23" s="102" customFormat="1" ht="12.75" customHeight="1" x14ac:dyDescent="0.2">
      <c r="A356" s="33" t="s">
        <v>2652</v>
      </c>
      <c r="B356" s="118" t="s">
        <v>2653</v>
      </c>
      <c r="C356" s="146" t="s">
        <v>2652</v>
      </c>
      <c r="D356" s="160"/>
      <c r="E356" s="160"/>
      <c r="F356" s="117" t="str">
        <f t="shared" si="11"/>
        <v>-</v>
      </c>
      <c r="G356" s="89"/>
      <c r="H356" s="89"/>
      <c r="I356" s="89"/>
      <c r="J356" s="89"/>
      <c r="K356" s="89"/>
      <c r="L356" s="89"/>
      <c r="M356" s="89"/>
      <c r="N356" s="89"/>
      <c r="O356" s="89"/>
      <c r="P356" s="89"/>
      <c r="Q356" s="89"/>
      <c r="R356" s="89"/>
      <c r="S356" s="89"/>
      <c r="T356" s="89"/>
      <c r="U356" s="89"/>
      <c r="V356" s="89"/>
      <c r="W356" s="89"/>
    </row>
    <row r="357" spans="1:23" s="102" customFormat="1" ht="12.75" customHeight="1" x14ac:dyDescent="0.2">
      <c r="A357" s="33" t="s">
        <v>2654</v>
      </c>
      <c r="B357" s="118" t="s">
        <v>2655</v>
      </c>
      <c r="C357" s="146" t="s">
        <v>2654</v>
      </c>
      <c r="D357" s="160"/>
      <c r="E357" s="160"/>
      <c r="F357" s="117" t="str">
        <f t="shared" si="11"/>
        <v>-</v>
      </c>
      <c r="G357" s="89"/>
      <c r="H357" s="89"/>
      <c r="I357" s="89"/>
      <c r="J357" s="89"/>
      <c r="K357" s="89"/>
      <c r="L357" s="89"/>
      <c r="M357" s="89"/>
      <c r="N357" s="89"/>
      <c r="O357" s="89"/>
      <c r="P357" s="89"/>
      <c r="Q357" s="89"/>
      <c r="R357" s="89"/>
      <c r="S357" s="89"/>
      <c r="T357" s="89"/>
      <c r="U357" s="89"/>
      <c r="V357" s="89"/>
      <c r="W357" s="89"/>
    </row>
    <row r="358" spans="1:23" s="102" customFormat="1" ht="12" customHeight="1" x14ac:dyDescent="0.2">
      <c r="A358" s="33" t="s">
        <v>2004</v>
      </c>
      <c r="B358" s="118" t="s">
        <v>2005</v>
      </c>
      <c r="C358" s="146" t="s">
        <v>2004</v>
      </c>
      <c r="D358" s="160"/>
      <c r="E358" s="160"/>
      <c r="F358" s="117" t="str">
        <f t="shared" si="11"/>
        <v>-</v>
      </c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</row>
    <row r="359" spans="1:23" s="102" customFormat="1" ht="12.75" customHeight="1" x14ac:dyDescent="0.2">
      <c r="A359" s="33" t="s">
        <v>2656</v>
      </c>
      <c r="B359" s="118" t="s">
        <v>2657</v>
      </c>
      <c r="C359" s="146" t="s">
        <v>2656</v>
      </c>
      <c r="D359" s="160"/>
      <c r="E359" s="160"/>
      <c r="F359" s="117" t="str">
        <f t="shared" si="11"/>
        <v>-</v>
      </c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</row>
    <row r="360" spans="1:23" s="102" customFormat="1" ht="24" customHeight="1" x14ac:dyDescent="0.2">
      <c r="A360" s="33" t="s">
        <v>2006</v>
      </c>
      <c r="B360" s="118" t="s">
        <v>2007</v>
      </c>
      <c r="C360" s="146" t="s">
        <v>2006</v>
      </c>
      <c r="D360" s="160"/>
      <c r="E360" s="160"/>
      <c r="F360" s="117" t="str">
        <f t="shared" si="11"/>
        <v>-</v>
      </c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</row>
    <row r="361" spans="1:23" s="102" customFormat="1" ht="12.75" customHeight="1" x14ac:dyDescent="0.2">
      <c r="A361" s="33" t="s">
        <v>2658</v>
      </c>
      <c r="B361" s="118" t="s">
        <v>2659</v>
      </c>
      <c r="C361" s="146" t="s">
        <v>2658</v>
      </c>
      <c r="D361" s="160"/>
      <c r="E361" s="160"/>
      <c r="F361" s="117" t="str">
        <f t="shared" si="11"/>
        <v>-</v>
      </c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</row>
    <row r="362" spans="1:23" s="102" customFormat="1" ht="12.75" customHeight="1" x14ac:dyDescent="0.2">
      <c r="A362" s="33" t="s">
        <v>2660</v>
      </c>
      <c r="B362" s="118" t="s">
        <v>2661</v>
      </c>
      <c r="C362" s="146" t="s">
        <v>2660</v>
      </c>
      <c r="D362" s="160"/>
      <c r="E362" s="160"/>
      <c r="F362" s="117" t="str">
        <f t="shared" si="11"/>
        <v>-</v>
      </c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</row>
    <row r="363" spans="1:23" s="102" customFormat="1" ht="12.75" customHeight="1" x14ac:dyDescent="0.2">
      <c r="A363" s="33" t="s">
        <v>2662</v>
      </c>
      <c r="B363" s="118" t="s">
        <v>2663</v>
      </c>
      <c r="C363" s="146" t="s">
        <v>2662</v>
      </c>
      <c r="D363" s="160"/>
      <c r="E363" s="160"/>
      <c r="F363" s="117" t="str">
        <f t="shared" ref="F363:F394" si="12">IF(D363&gt;0,IF(E363/D363&gt;=100,"&gt;&gt;100",E363/D363*100),"-")</f>
        <v>-</v>
      </c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</row>
    <row r="364" spans="1:23" s="102" customFormat="1" ht="12.75" customHeight="1" x14ac:dyDescent="0.2">
      <c r="A364" s="33" t="s">
        <v>2664</v>
      </c>
      <c r="B364" s="118" t="s">
        <v>2665</v>
      </c>
      <c r="C364" s="146" t="s">
        <v>2664</v>
      </c>
      <c r="D364" s="160"/>
      <c r="E364" s="160"/>
      <c r="F364" s="117" t="str">
        <f t="shared" si="12"/>
        <v>-</v>
      </c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</row>
    <row r="365" spans="1:23" s="102" customFormat="1" ht="12.75" customHeight="1" x14ac:dyDescent="0.2">
      <c r="A365" s="33" t="s">
        <v>2666</v>
      </c>
      <c r="B365" s="118" t="s">
        <v>2667</v>
      </c>
      <c r="C365" s="146" t="s">
        <v>2666</v>
      </c>
      <c r="D365" s="160"/>
      <c r="E365" s="160"/>
      <c r="F365" s="117" t="str">
        <f t="shared" si="12"/>
        <v>-</v>
      </c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</row>
    <row r="366" spans="1:23" s="102" customFormat="1" ht="12.75" customHeight="1" x14ac:dyDescent="0.2">
      <c r="A366" s="33" t="s">
        <v>2668</v>
      </c>
      <c r="B366" s="118" t="s">
        <v>2669</v>
      </c>
      <c r="C366" s="146" t="s">
        <v>2668</v>
      </c>
      <c r="D366" s="160"/>
      <c r="E366" s="160"/>
      <c r="F366" s="117" t="str">
        <f t="shared" si="12"/>
        <v>-</v>
      </c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</row>
    <row r="367" spans="1:23" s="102" customFormat="1" ht="12.75" customHeight="1" x14ac:dyDescent="0.2">
      <c r="A367" s="33" t="s">
        <v>2670</v>
      </c>
      <c r="B367" s="118" t="s">
        <v>2671</v>
      </c>
      <c r="C367" s="146" t="s">
        <v>2670</v>
      </c>
      <c r="D367" s="160"/>
      <c r="E367" s="160"/>
      <c r="F367" s="117" t="str">
        <f t="shared" si="12"/>
        <v>-</v>
      </c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</row>
    <row r="368" spans="1:23" s="102" customFormat="1" ht="12.75" customHeight="1" x14ac:dyDescent="0.2">
      <c r="A368" s="33" t="s">
        <v>2672</v>
      </c>
      <c r="B368" s="118" t="s">
        <v>2673</v>
      </c>
      <c r="C368" s="146" t="s">
        <v>2672</v>
      </c>
      <c r="D368" s="160"/>
      <c r="E368" s="160"/>
      <c r="F368" s="117" t="str">
        <f t="shared" si="12"/>
        <v>-</v>
      </c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</row>
    <row r="369" spans="1:23" s="102" customFormat="1" ht="12.75" customHeight="1" x14ac:dyDescent="0.2">
      <c r="A369" s="33" t="s">
        <v>2674</v>
      </c>
      <c r="B369" s="118" t="s">
        <v>2675</v>
      </c>
      <c r="C369" s="146" t="s">
        <v>2674</v>
      </c>
      <c r="D369" s="160"/>
      <c r="E369" s="160"/>
      <c r="F369" s="117" t="str">
        <f t="shared" si="12"/>
        <v>-</v>
      </c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</row>
    <row r="370" spans="1:23" s="102" customFormat="1" ht="12.75" customHeight="1" x14ac:dyDescent="0.2">
      <c r="A370" s="33" t="s">
        <v>2676</v>
      </c>
      <c r="B370" s="118" t="s">
        <v>2677</v>
      </c>
      <c r="C370" s="146" t="s">
        <v>2676</v>
      </c>
      <c r="D370" s="160"/>
      <c r="E370" s="160"/>
      <c r="F370" s="117" t="str">
        <f t="shared" si="12"/>
        <v>-</v>
      </c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</row>
    <row r="371" spans="1:23" s="102" customFormat="1" ht="12.75" customHeight="1" x14ac:dyDescent="0.2">
      <c r="A371" s="33" t="s">
        <v>2678</v>
      </c>
      <c r="B371" s="118" t="s">
        <v>2679</v>
      </c>
      <c r="C371" s="146" t="s">
        <v>2678</v>
      </c>
      <c r="D371" s="160"/>
      <c r="E371" s="160"/>
      <c r="F371" s="117" t="str">
        <f t="shared" si="12"/>
        <v>-</v>
      </c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</row>
    <row r="372" spans="1:23" s="102" customFormat="1" ht="12.75" customHeight="1" x14ac:dyDescent="0.2">
      <c r="A372" s="33" t="s">
        <v>2680</v>
      </c>
      <c r="B372" s="118" t="s">
        <v>2681</v>
      </c>
      <c r="C372" s="146" t="s">
        <v>2680</v>
      </c>
      <c r="D372" s="160"/>
      <c r="E372" s="160"/>
      <c r="F372" s="117" t="str">
        <f t="shared" si="12"/>
        <v>-</v>
      </c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</row>
    <row r="373" spans="1:23" s="102" customFormat="1" ht="12.75" customHeight="1" x14ac:dyDescent="0.2">
      <c r="A373" s="33" t="s">
        <v>2682</v>
      </c>
      <c r="B373" s="118" t="s">
        <v>2683</v>
      </c>
      <c r="C373" s="146" t="s">
        <v>2682</v>
      </c>
      <c r="D373" s="160"/>
      <c r="E373" s="160"/>
      <c r="F373" s="117" t="str">
        <f t="shared" si="12"/>
        <v>-</v>
      </c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</row>
    <row r="374" spans="1:23" s="102" customFormat="1" ht="12.75" customHeight="1" x14ac:dyDescent="0.2">
      <c r="A374" s="33" t="s">
        <v>2684</v>
      </c>
      <c r="B374" s="118" t="s">
        <v>2685</v>
      </c>
      <c r="C374" s="146" t="s">
        <v>2684</v>
      </c>
      <c r="D374" s="160"/>
      <c r="E374" s="160"/>
      <c r="F374" s="117" t="str">
        <f t="shared" si="12"/>
        <v>-</v>
      </c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</row>
    <row r="375" spans="1:23" s="102" customFormat="1" ht="24" customHeight="1" x14ac:dyDescent="0.2">
      <c r="A375" s="33" t="s">
        <v>2686</v>
      </c>
      <c r="B375" s="118" t="s">
        <v>2687</v>
      </c>
      <c r="C375" s="146" t="s">
        <v>2686</v>
      </c>
      <c r="D375" s="160"/>
      <c r="E375" s="160"/>
      <c r="F375" s="117" t="str">
        <f t="shared" si="12"/>
        <v>-</v>
      </c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</row>
    <row r="376" spans="1:23" s="102" customFormat="1" ht="12.75" customHeight="1" x14ac:dyDescent="0.2">
      <c r="A376" s="33" t="s">
        <v>2688</v>
      </c>
      <c r="B376" s="118" t="s">
        <v>2689</v>
      </c>
      <c r="C376" s="146" t="s">
        <v>2688</v>
      </c>
      <c r="D376" s="160"/>
      <c r="E376" s="160"/>
      <c r="F376" s="117" t="str">
        <f t="shared" si="12"/>
        <v>-</v>
      </c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</row>
    <row r="377" spans="1:23" s="102" customFormat="1" ht="12.75" customHeight="1" x14ac:dyDescent="0.2">
      <c r="A377" s="33" t="s">
        <v>2690</v>
      </c>
      <c r="B377" s="118" t="s">
        <v>2691</v>
      </c>
      <c r="C377" s="146" t="s">
        <v>2690</v>
      </c>
      <c r="D377" s="160"/>
      <c r="E377" s="160"/>
      <c r="F377" s="117" t="str">
        <f t="shared" si="12"/>
        <v>-</v>
      </c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</row>
    <row r="378" spans="1:23" s="102" customFormat="1" ht="12.75" customHeight="1" x14ac:dyDescent="0.2">
      <c r="A378" s="33" t="s">
        <v>2692</v>
      </c>
      <c r="B378" s="118" t="s">
        <v>2693</v>
      </c>
      <c r="C378" s="146" t="s">
        <v>2692</v>
      </c>
      <c r="D378" s="160"/>
      <c r="E378" s="160"/>
      <c r="F378" s="117" t="str">
        <f t="shared" si="12"/>
        <v>-</v>
      </c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</row>
    <row r="379" spans="1:23" s="102" customFormat="1" ht="12.75" customHeight="1" x14ac:dyDescent="0.2">
      <c r="A379" s="33" t="s">
        <v>2694</v>
      </c>
      <c r="B379" s="118" t="s">
        <v>2695</v>
      </c>
      <c r="C379" s="146" t="s">
        <v>2694</v>
      </c>
      <c r="D379" s="160"/>
      <c r="E379" s="160"/>
      <c r="F379" s="117" t="str">
        <f t="shared" si="12"/>
        <v>-</v>
      </c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</row>
    <row r="380" spans="1:23" s="102" customFormat="1" ht="12.75" customHeight="1" x14ac:dyDescent="0.2">
      <c r="A380" s="33" t="s">
        <v>2696</v>
      </c>
      <c r="B380" s="105" t="s">
        <v>2697</v>
      </c>
      <c r="C380" s="146" t="s">
        <v>2696</v>
      </c>
      <c r="D380" s="160"/>
      <c r="E380" s="160"/>
      <c r="F380" s="117" t="str">
        <f t="shared" si="12"/>
        <v>-</v>
      </c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</row>
    <row r="381" spans="1:23" s="102" customFormat="1" ht="12.75" customHeight="1" x14ac:dyDescent="0.2">
      <c r="A381" s="33" t="s">
        <v>2698</v>
      </c>
      <c r="B381" s="105" t="s">
        <v>2699</v>
      </c>
      <c r="C381" s="146" t="s">
        <v>2698</v>
      </c>
      <c r="D381" s="160"/>
      <c r="E381" s="160"/>
      <c r="F381" s="117" t="str">
        <f t="shared" si="12"/>
        <v>-</v>
      </c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</row>
    <row r="382" spans="1:23" s="102" customFormat="1" ht="12.75" customHeight="1" x14ac:dyDescent="0.2">
      <c r="A382" s="33" t="s">
        <v>2700</v>
      </c>
      <c r="B382" s="105" t="s">
        <v>2701</v>
      </c>
      <c r="C382" s="146" t="s">
        <v>2700</v>
      </c>
      <c r="D382" s="160"/>
      <c r="E382" s="160"/>
      <c r="F382" s="117" t="str">
        <f t="shared" si="12"/>
        <v>-</v>
      </c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</row>
    <row r="383" spans="1:23" s="102" customFormat="1" ht="12.75" customHeight="1" x14ac:dyDescent="0.2">
      <c r="A383" s="33" t="s">
        <v>2702</v>
      </c>
      <c r="B383" s="105" t="s">
        <v>2703</v>
      </c>
      <c r="C383" s="146" t="s">
        <v>2702</v>
      </c>
      <c r="D383" s="160"/>
      <c r="E383" s="160"/>
      <c r="F383" s="117" t="str">
        <f t="shared" si="12"/>
        <v>-</v>
      </c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</row>
    <row r="384" spans="1:23" s="102" customFormat="1" ht="12.75" customHeight="1" x14ac:dyDescent="0.2">
      <c r="A384" s="33" t="s">
        <v>2704</v>
      </c>
      <c r="B384" s="105" t="s">
        <v>2705</v>
      </c>
      <c r="C384" s="146" t="s">
        <v>2704</v>
      </c>
      <c r="D384" s="160"/>
      <c r="E384" s="160"/>
      <c r="F384" s="117" t="str">
        <f t="shared" si="12"/>
        <v>-</v>
      </c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</row>
    <row r="385" spans="1:23" s="102" customFormat="1" ht="12.75" customHeight="1" x14ac:dyDescent="0.2">
      <c r="A385" s="33" t="s">
        <v>2706</v>
      </c>
      <c r="B385" s="105" t="s">
        <v>2707</v>
      </c>
      <c r="C385" s="146" t="s">
        <v>2706</v>
      </c>
      <c r="D385" s="160"/>
      <c r="E385" s="160"/>
      <c r="F385" s="117" t="str">
        <f t="shared" si="12"/>
        <v>-</v>
      </c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</row>
    <row r="386" spans="1:23" s="102" customFormat="1" ht="12.75" customHeight="1" x14ac:dyDescent="0.2">
      <c r="A386" s="33" t="s">
        <v>2708</v>
      </c>
      <c r="B386" s="118" t="s">
        <v>2709</v>
      </c>
      <c r="C386" s="146" t="s">
        <v>2708</v>
      </c>
      <c r="D386" s="160"/>
      <c r="E386" s="160"/>
      <c r="F386" s="117" t="str">
        <f t="shared" si="12"/>
        <v>-</v>
      </c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</row>
    <row r="387" spans="1:23" s="102" customFormat="1" ht="12" customHeight="1" x14ac:dyDescent="0.2">
      <c r="A387" s="33" t="s">
        <v>2710</v>
      </c>
      <c r="B387" s="118" t="s">
        <v>2711</v>
      </c>
      <c r="C387" s="146" t="s">
        <v>2710</v>
      </c>
      <c r="D387" s="160"/>
      <c r="E387" s="160"/>
      <c r="F387" s="117" t="str">
        <f t="shared" si="12"/>
        <v>-</v>
      </c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</row>
    <row r="388" spans="1:23" s="102" customFormat="1" ht="12.75" customHeight="1" x14ac:dyDescent="0.2">
      <c r="A388" s="33" t="s">
        <v>2712</v>
      </c>
      <c r="B388" s="118" t="s">
        <v>2713</v>
      </c>
      <c r="C388" s="146" t="s">
        <v>2712</v>
      </c>
      <c r="D388" s="160"/>
      <c r="E388" s="160"/>
      <c r="F388" s="117" t="str">
        <f t="shared" si="12"/>
        <v>-</v>
      </c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</row>
    <row r="389" spans="1:23" s="102" customFormat="1" ht="12.75" customHeight="1" x14ac:dyDescent="0.2">
      <c r="A389" s="33" t="s">
        <v>2714</v>
      </c>
      <c r="B389" s="118" t="s">
        <v>2715</v>
      </c>
      <c r="C389" s="146" t="s">
        <v>2714</v>
      </c>
      <c r="D389" s="160"/>
      <c r="E389" s="160"/>
      <c r="F389" s="117" t="str">
        <f t="shared" si="12"/>
        <v>-</v>
      </c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</row>
    <row r="390" spans="1:23" s="102" customFormat="1" ht="12.75" customHeight="1" x14ac:dyDescent="0.2">
      <c r="A390" s="175" t="s">
        <v>2716</v>
      </c>
      <c r="B390" s="176" t="s">
        <v>2717</v>
      </c>
      <c r="C390" s="177" t="s">
        <v>2716</v>
      </c>
      <c r="D390" s="186"/>
      <c r="E390" s="186"/>
      <c r="F390" s="178" t="str">
        <f t="shared" si="12"/>
        <v>-</v>
      </c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</row>
    <row r="391" spans="1:23" s="102" customFormat="1" ht="12.75" customHeight="1" x14ac:dyDescent="0.2">
      <c r="A391" s="175" t="s">
        <v>2718</v>
      </c>
      <c r="B391" s="176" t="s">
        <v>2719</v>
      </c>
      <c r="C391" s="177" t="s">
        <v>2718</v>
      </c>
      <c r="D391" s="186"/>
      <c r="E391" s="186"/>
      <c r="F391" s="178" t="str">
        <f t="shared" si="12"/>
        <v>-</v>
      </c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</row>
    <row r="392" spans="1:23" s="102" customFormat="1" ht="12.75" customHeight="1" x14ac:dyDescent="0.2">
      <c r="A392" s="175" t="s">
        <v>2720</v>
      </c>
      <c r="B392" s="176" t="s">
        <v>2721</v>
      </c>
      <c r="C392" s="177" t="s">
        <v>2720</v>
      </c>
      <c r="D392" s="186"/>
      <c r="E392" s="186"/>
      <c r="F392" s="178" t="str">
        <f t="shared" si="12"/>
        <v>-</v>
      </c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</row>
    <row r="393" spans="1:23" s="102" customFormat="1" ht="24" customHeight="1" x14ac:dyDescent="0.2">
      <c r="A393" s="175" t="s">
        <v>2722</v>
      </c>
      <c r="B393" s="176" t="s">
        <v>2723</v>
      </c>
      <c r="C393" s="177" t="s">
        <v>2722</v>
      </c>
      <c r="D393" s="186"/>
      <c r="E393" s="186"/>
      <c r="F393" s="178" t="str">
        <f t="shared" si="12"/>
        <v>-</v>
      </c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</row>
    <row r="394" spans="1:23" s="102" customFormat="1" ht="12.75" customHeight="1" x14ac:dyDescent="0.2">
      <c r="A394" s="175" t="s">
        <v>2724</v>
      </c>
      <c r="B394" s="176" t="s">
        <v>2725</v>
      </c>
      <c r="C394" s="177" t="s">
        <v>2724</v>
      </c>
      <c r="D394" s="186"/>
      <c r="E394" s="186"/>
      <c r="F394" s="178" t="str">
        <f t="shared" si="12"/>
        <v>-</v>
      </c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</row>
    <row r="395" spans="1:23" s="102" customFormat="1" ht="24" customHeight="1" x14ac:dyDescent="0.2">
      <c r="A395" s="175" t="s">
        <v>2726</v>
      </c>
      <c r="B395" s="176" t="s">
        <v>2727</v>
      </c>
      <c r="C395" s="177" t="s">
        <v>2726</v>
      </c>
      <c r="D395" s="186"/>
      <c r="E395" s="186"/>
      <c r="F395" s="178" t="str">
        <f t="shared" ref="F395:F396" si="13">IF(D395&gt;0,IF(E395/D395&gt;=100,"&gt;&gt;100",E395/D395*100),"-")</f>
        <v>-</v>
      </c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</row>
    <row r="396" spans="1:23" s="102" customFormat="1" ht="12.75" customHeight="1" x14ac:dyDescent="0.2">
      <c r="A396" s="37" t="s">
        <v>2728</v>
      </c>
      <c r="B396" s="152" t="s">
        <v>2729</v>
      </c>
      <c r="C396" s="153" t="s">
        <v>2728</v>
      </c>
      <c r="D396" s="163"/>
      <c r="E396" s="166"/>
      <c r="F396" s="179" t="str">
        <f t="shared" si="13"/>
        <v>-</v>
      </c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</row>
    <row r="397" spans="1:23" s="102" customFormat="1" ht="15" customHeight="1" x14ac:dyDescent="0.2">
      <c r="A397" s="180"/>
      <c r="B397" s="71"/>
      <c r="C397" s="181"/>
      <c r="D397" s="187"/>
      <c r="E397" s="187"/>
      <c r="F397" s="87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</row>
    <row r="398" spans="1:23" s="102" customFormat="1" ht="15" customHeight="1" x14ac:dyDescent="0.2">
      <c r="A398" s="180"/>
      <c r="B398" s="71"/>
      <c r="C398" s="181"/>
      <c r="D398" s="87"/>
      <c r="E398" s="87"/>
      <c r="F398" s="87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</row>
    <row r="399" spans="1:23" s="102" customFormat="1" ht="15" customHeight="1" x14ac:dyDescent="0.2">
      <c r="A399" s="180"/>
      <c r="B399" s="71"/>
      <c r="C399" s="181"/>
      <c r="D399" s="87"/>
      <c r="E399" s="87"/>
      <c r="F399" s="87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</row>
    <row r="400" spans="1:23" s="102" customFormat="1" ht="15" customHeight="1" x14ac:dyDescent="0.2">
      <c r="A400" s="180"/>
      <c r="B400" s="71"/>
      <c r="C400" s="181"/>
      <c r="D400" s="87"/>
      <c r="E400" s="87"/>
      <c r="F400" s="87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</row>
    <row r="401" spans="1:23" s="102" customFormat="1" ht="15" customHeight="1" x14ac:dyDescent="0.2">
      <c r="A401" s="180"/>
      <c r="B401" s="71"/>
      <c r="C401" s="181"/>
      <c r="D401" s="87"/>
      <c r="E401" s="87"/>
      <c r="F401" s="87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</row>
    <row r="402" spans="1:23" s="102" customFormat="1" ht="15" customHeight="1" x14ac:dyDescent="0.2">
      <c r="A402" s="180"/>
      <c r="B402" s="71"/>
      <c r="C402" s="181"/>
      <c r="D402" s="87"/>
      <c r="E402" s="87"/>
      <c r="F402" s="87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</row>
    <row r="403" spans="1:23" s="102" customFormat="1" ht="15" customHeight="1" x14ac:dyDescent="0.2">
      <c r="A403" s="180"/>
      <c r="B403" s="71"/>
      <c r="C403" s="181"/>
      <c r="D403" s="87"/>
      <c r="E403" s="87"/>
      <c r="F403" s="87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</row>
    <row r="404" spans="1:23" s="102" customFormat="1" ht="15" customHeight="1" x14ac:dyDescent="0.2">
      <c r="A404" s="180"/>
      <c r="B404" s="71"/>
      <c r="C404" s="181"/>
      <c r="D404" s="87"/>
      <c r="E404" s="87"/>
      <c r="F404" s="87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</row>
    <row r="405" spans="1:23" s="102" customFormat="1" ht="15" customHeight="1" x14ac:dyDescent="0.2">
      <c r="A405" s="180"/>
      <c r="B405" s="71"/>
      <c r="C405" s="181"/>
      <c r="D405" s="87"/>
      <c r="E405" s="87"/>
      <c r="F405" s="87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</row>
    <row r="406" spans="1:23" s="102" customFormat="1" ht="15" customHeight="1" x14ac:dyDescent="0.2">
      <c r="A406" s="180"/>
      <c r="B406" s="71"/>
      <c r="C406" s="181"/>
      <c r="D406" s="87"/>
      <c r="E406" s="87"/>
      <c r="F406" s="87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</row>
    <row r="407" spans="1:23" s="102" customFormat="1" ht="15" customHeight="1" x14ac:dyDescent="0.2">
      <c r="A407" s="180"/>
      <c r="B407" s="71"/>
      <c r="C407" s="181"/>
      <c r="D407" s="87"/>
      <c r="E407" s="87"/>
      <c r="F407" s="87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</row>
    <row r="408" spans="1:23" s="102" customFormat="1" ht="15" customHeight="1" x14ac:dyDescent="0.2">
      <c r="A408" s="180"/>
      <c r="B408" s="71"/>
      <c r="C408" s="181"/>
      <c r="D408" s="87"/>
      <c r="E408" s="87"/>
      <c r="F408" s="87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</row>
    <row r="409" spans="1:23" s="102" customFormat="1" ht="15" customHeight="1" x14ac:dyDescent="0.2">
      <c r="A409" s="180"/>
      <c r="B409" s="71"/>
      <c r="C409" s="181"/>
      <c r="D409" s="87"/>
      <c r="E409" s="87"/>
      <c r="F409" s="87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</row>
    <row r="410" spans="1:23" s="102" customFormat="1" ht="15" customHeight="1" x14ac:dyDescent="0.2">
      <c r="A410" s="180"/>
      <c r="B410" s="71"/>
      <c r="C410" s="181"/>
      <c r="D410" s="87"/>
      <c r="E410" s="87"/>
      <c r="F410" s="87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</row>
    <row r="411" spans="1:23" s="102" customFormat="1" ht="15" customHeight="1" x14ac:dyDescent="0.2">
      <c r="A411" s="180"/>
      <c r="B411" s="71"/>
      <c r="C411" s="181"/>
      <c r="D411" s="87"/>
      <c r="E411" s="87"/>
      <c r="F411" s="87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</row>
    <row r="412" spans="1:23" s="102" customFormat="1" ht="15" customHeight="1" x14ac:dyDescent="0.2">
      <c r="A412" s="180"/>
      <c r="B412" s="71"/>
      <c r="C412" s="181"/>
      <c r="D412" s="87"/>
      <c r="E412" s="87"/>
      <c r="F412" s="87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</row>
    <row r="413" spans="1:23" s="102" customFormat="1" ht="15" customHeight="1" x14ac:dyDescent="0.2">
      <c r="A413" s="180"/>
      <c r="B413" s="71"/>
      <c r="C413" s="181"/>
      <c r="D413" s="87"/>
      <c r="E413" s="87"/>
      <c r="F413" s="87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</row>
    <row r="414" spans="1:23" s="102" customFormat="1" ht="15" customHeight="1" x14ac:dyDescent="0.2">
      <c r="A414" s="180"/>
      <c r="B414" s="71"/>
      <c r="C414" s="181"/>
      <c r="D414" s="87"/>
      <c r="E414" s="87"/>
      <c r="F414" s="87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</row>
    <row r="415" spans="1:23" s="102" customFormat="1" ht="15" customHeight="1" x14ac:dyDescent="0.2">
      <c r="A415" s="180"/>
      <c r="B415" s="71"/>
      <c r="C415" s="181"/>
      <c r="D415" s="87"/>
      <c r="E415" s="87"/>
      <c r="F415" s="87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</row>
    <row r="416" spans="1:23" s="102" customFormat="1" ht="15" customHeight="1" x14ac:dyDescent="0.2">
      <c r="A416" s="180"/>
      <c r="B416" s="71"/>
      <c r="C416" s="181"/>
      <c r="D416" s="87"/>
      <c r="E416" s="87"/>
      <c r="F416" s="87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</row>
    <row r="417" spans="1:23" s="102" customFormat="1" ht="15" customHeight="1" x14ac:dyDescent="0.2">
      <c r="A417" s="180"/>
      <c r="B417" s="71"/>
      <c r="C417" s="181"/>
      <c r="D417" s="87"/>
      <c r="E417" s="87"/>
      <c r="F417" s="87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</row>
    <row r="418" spans="1:23" s="102" customFormat="1" ht="15" customHeight="1" x14ac:dyDescent="0.2">
      <c r="A418" s="180"/>
      <c r="B418" s="71"/>
      <c r="C418" s="181"/>
      <c r="D418" s="87"/>
      <c r="E418" s="87"/>
      <c r="F418" s="87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</row>
    <row r="419" spans="1:23" s="102" customFormat="1" ht="15" customHeight="1" x14ac:dyDescent="0.2">
      <c r="A419" s="180"/>
      <c r="B419" s="71"/>
      <c r="C419" s="181"/>
      <c r="D419" s="87"/>
      <c r="E419" s="87"/>
      <c r="F419" s="87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</row>
    <row r="420" spans="1:23" s="102" customFormat="1" ht="15" customHeight="1" x14ac:dyDescent="0.2">
      <c r="A420" s="180"/>
      <c r="B420" s="71"/>
      <c r="C420" s="181"/>
      <c r="D420" s="87"/>
      <c r="E420" s="87"/>
      <c r="F420" s="87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</row>
    <row r="421" spans="1:23" s="102" customFormat="1" ht="15" customHeight="1" x14ac:dyDescent="0.2">
      <c r="A421" s="180"/>
      <c r="B421" s="71"/>
      <c r="C421" s="181"/>
      <c r="D421" s="87"/>
      <c r="E421" s="87"/>
      <c r="F421" s="87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</row>
    <row r="422" spans="1:23" s="102" customFormat="1" ht="15" customHeight="1" x14ac:dyDescent="0.2">
      <c r="A422" s="180"/>
      <c r="B422" s="71"/>
      <c r="C422" s="181"/>
      <c r="D422" s="87"/>
      <c r="E422" s="87"/>
      <c r="F422" s="87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</row>
    <row r="423" spans="1:23" s="102" customFormat="1" ht="15" customHeight="1" x14ac:dyDescent="0.2">
      <c r="A423" s="180"/>
      <c r="B423" s="71"/>
      <c r="C423" s="181"/>
      <c r="D423" s="87"/>
      <c r="E423" s="87"/>
      <c r="F423" s="87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</row>
    <row r="424" spans="1:23" s="102" customFormat="1" ht="15" customHeight="1" x14ac:dyDescent="0.2">
      <c r="A424" s="180"/>
      <c r="B424" s="71"/>
      <c r="C424" s="181"/>
      <c r="D424" s="87"/>
      <c r="E424" s="87"/>
      <c r="F424" s="87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</row>
    <row r="425" spans="1:23" s="102" customFormat="1" ht="15" customHeight="1" x14ac:dyDescent="0.2">
      <c r="A425" s="180"/>
      <c r="B425" s="71"/>
      <c r="C425" s="181"/>
      <c r="D425" s="87"/>
      <c r="E425" s="87"/>
      <c r="F425" s="87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</row>
    <row r="426" spans="1:23" s="102" customFormat="1" ht="15" customHeight="1" x14ac:dyDescent="0.2">
      <c r="A426" s="180"/>
      <c r="B426" s="71"/>
      <c r="C426" s="181"/>
      <c r="D426" s="87"/>
      <c r="E426" s="87"/>
      <c r="F426" s="87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</row>
    <row r="427" spans="1:23" s="102" customFormat="1" ht="15" customHeight="1" x14ac:dyDescent="0.2">
      <c r="A427" s="180"/>
      <c r="B427" s="71"/>
      <c r="C427" s="181"/>
      <c r="D427" s="87"/>
      <c r="E427" s="87"/>
      <c r="F427" s="87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</row>
    <row r="428" spans="1:23" s="102" customFormat="1" ht="15" customHeight="1" x14ac:dyDescent="0.2">
      <c r="A428" s="180"/>
      <c r="B428" s="71"/>
      <c r="C428" s="181"/>
      <c r="D428" s="87"/>
      <c r="E428" s="87"/>
      <c r="F428" s="87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</row>
    <row r="429" spans="1:23" s="102" customFormat="1" ht="15" customHeight="1" x14ac:dyDescent="0.2">
      <c r="A429" s="180"/>
      <c r="B429" s="71"/>
      <c r="C429" s="181"/>
      <c r="D429" s="87"/>
      <c r="E429" s="87"/>
      <c r="F429" s="87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</row>
    <row r="430" spans="1:23" s="102" customFormat="1" ht="15" customHeight="1" x14ac:dyDescent="0.2">
      <c r="A430" s="180"/>
      <c r="B430" s="71"/>
      <c r="C430" s="181"/>
      <c r="D430" s="87"/>
      <c r="E430" s="87"/>
      <c r="F430" s="87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</row>
    <row r="431" spans="1:23" s="102" customFormat="1" ht="15" customHeight="1" x14ac:dyDescent="0.2">
      <c r="A431" s="180"/>
      <c r="B431" s="71"/>
      <c r="C431" s="181"/>
      <c r="D431" s="87"/>
      <c r="E431" s="87"/>
      <c r="F431" s="87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</row>
    <row r="432" spans="1:23" s="102" customFormat="1" ht="15" customHeight="1" x14ac:dyDescent="0.2">
      <c r="A432" s="180"/>
      <c r="B432" s="71"/>
      <c r="C432" s="181"/>
      <c r="D432" s="87"/>
      <c r="E432" s="87"/>
      <c r="F432" s="87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</row>
    <row r="433" spans="1:23" s="102" customFormat="1" ht="15" customHeight="1" x14ac:dyDescent="0.2">
      <c r="A433" s="180"/>
      <c r="B433" s="71"/>
      <c r="C433" s="181"/>
      <c r="D433" s="87"/>
      <c r="E433" s="87"/>
      <c r="F433" s="87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</row>
    <row r="434" spans="1:23" s="102" customFormat="1" ht="15" customHeight="1" x14ac:dyDescent="0.2">
      <c r="A434" s="180"/>
      <c r="B434" s="71"/>
      <c r="C434" s="181"/>
      <c r="D434" s="87"/>
      <c r="E434" s="87"/>
      <c r="F434" s="87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</row>
    <row r="435" spans="1:23" s="102" customFormat="1" ht="15" customHeight="1" x14ac:dyDescent="0.2">
      <c r="A435" s="180"/>
      <c r="B435" s="71"/>
      <c r="C435" s="181"/>
      <c r="D435" s="87"/>
      <c r="E435" s="87"/>
      <c r="F435" s="87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</row>
    <row r="436" spans="1:23" s="102" customFormat="1" ht="15" customHeight="1" x14ac:dyDescent="0.2">
      <c r="A436" s="180"/>
      <c r="B436" s="71"/>
      <c r="C436" s="181"/>
      <c r="D436" s="87"/>
      <c r="E436" s="87"/>
      <c r="F436" s="87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</row>
    <row r="437" spans="1:23" s="102" customFormat="1" ht="15" customHeight="1" x14ac:dyDescent="0.2">
      <c r="A437" s="180"/>
      <c r="B437" s="71"/>
      <c r="C437" s="181"/>
      <c r="D437" s="87"/>
      <c r="E437" s="87"/>
      <c r="F437" s="87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</row>
    <row r="438" spans="1:23" s="102" customFormat="1" ht="15" customHeight="1" x14ac:dyDescent="0.2">
      <c r="A438" s="180"/>
      <c r="B438" s="71"/>
      <c r="C438" s="181"/>
      <c r="D438" s="87"/>
      <c r="E438" s="87"/>
      <c r="F438" s="87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</row>
    <row r="439" spans="1:23" s="102" customFormat="1" ht="15" customHeight="1" x14ac:dyDescent="0.2">
      <c r="A439" s="180"/>
      <c r="B439" s="71"/>
      <c r="C439" s="181"/>
      <c r="D439" s="87"/>
      <c r="E439" s="87"/>
      <c r="F439" s="87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</row>
    <row r="440" spans="1:23" s="102" customFormat="1" ht="15" customHeight="1" x14ac:dyDescent="0.2">
      <c r="A440" s="180"/>
      <c r="B440" s="71"/>
      <c r="C440" s="181"/>
      <c r="D440" s="87"/>
      <c r="E440" s="87"/>
      <c r="F440" s="87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</row>
    <row r="441" spans="1:23" s="102" customFormat="1" ht="15" customHeight="1" x14ac:dyDescent="0.2">
      <c r="A441" s="180"/>
      <c r="B441" s="71"/>
      <c r="C441" s="181"/>
      <c r="D441" s="87"/>
      <c r="E441" s="87"/>
      <c r="F441" s="87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</row>
    <row r="442" spans="1:23" s="102" customFormat="1" ht="15" customHeight="1" x14ac:dyDescent="0.2">
      <c r="A442" s="180"/>
      <c r="B442" s="71"/>
      <c r="C442" s="181"/>
      <c r="D442" s="87"/>
      <c r="E442" s="87"/>
      <c r="F442" s="87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</row>
    <row r="443" spans="1:23" s="102" customFormat="1" ht="15" customHeight="1" x14ac:dyDescent="0.2">
      <c r="A443" s="180"/>
      <c r="B443" s="71"/>
      <c r="C443" s="181"/>
      <c r="D443" s="87"/>
      <c r="E443" s="87"/>
      <c r="F443" s="87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</row>
    <row r="444" spans="1:23" s="102" customFormat="1" ht="15" customHeight="1" x14ac:dyDescent="0.2">
      <c r="A444" s="180"/>
      <c r="B444" s="71"/>
      <c r="C444" s="181"/>
      <c r="D444" s="87"/>
      <c r="E444" s="87"/>
      <c r="F444" s="87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</row>
    <row r="445" spans="1:23" s="102" customFormat="1" ht="15" customHeight="1" x14ac:dyDescent="0.2">
      <c r="A445" s="180"/>
      <c r="B445" s="71"/>
      <c r="C445" s="181"/>
      <c r="D445" s="87"/>
      <c r="E445" s="87"/>
      <c r="F445" s="87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</row>
    <row r="446" spans="1:23" s="102" customFormat="1" ht="15" customHeight="1" x14ac:dyDescent="0.2">
      <c r="A446" s="180"/>
      <c r="B446" s="71"/>
      <c r="C446" s="181"/>
      <c r="D446" s="87"/>
      <c r="E446" s="87"/>
      <c r="F446" s="87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</row>
    <row r="447" spans="1:23" s="102" customFormat="1" ht="15" customHeight="1" x14ac:dyDescent="0.2">
      <c r="A447" s="180"/>
      <c r="B447" s="71"/>
      <c r="C447" s="181"/>
      <c r="D447" s="87"/>
      <c r="E447" s="87"/>
      <c r="F447" s="87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</row>
    <row r="448" spans="1:23" s="102" customFormat="1" ht="15" customHeight="1" x14ac:dyDescent="0.2">
      <c r="A448" s="180"/>
      <c r="B448" s="71"/>
      <c r="C448" s="181"/>
      <c r="D448" s="87"/>
      <c r="E448" s="87"/>
      <c r="F448" s="87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</row>
    <row r="449" spans="1:23" s="102" customFormat="1" ht="15" customHeight="1" x14ac:dyDescent="0.2">
      <c r="A449" s="180"/>
      <c r="B449" s="71"/>
      <c r="C449" s="181"/>
      <c r="D449" s="87"/>
      <c r="E449" s="87"/>
      <c r="F449" s="87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</row>
    <row r="450" spans="1:23" s="102" customFormat="1" ht="15" customHeight="1" x14ac:dyDescent="0.2">
      <c r="A450" s="180"/>
      <c r="B450" s="71"/>
      <c r="C450" s="181"/>
      <c r="D450" s="87"/>
      <c r="E450" s="87"/>
      <c r="F450" s="87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</row>
    <row r="451" spans="1:23" s="102" customFormat="1" ht="15" customHeight="1" x14ac:dyDescent="0.2">
      <c r="A451" s="180"/>
      <c r="B451" s="71"/>
      <c r="C451" s="181"/>
      <c r="D451" s="87"/>
      <c r="E451" s="87"/>
      <c r="F451" s="87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</row>
    <row r="452" spans="1:23" s="102" customFormat="1" ht="15" customHeight="1" x14ac:dyDescent="0.2">
      <c r="A452" s="180"/>
      <c r="B452" s="71"/>
      <c r="C452" s="181"/>
      <c r="D452" s="87"/>
      <c r="E452" s="87"/>
      <c r="F452" s="87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</row>
    <row r="453" spans="1:23" s="102" customFormat="1" ht="15" customHeight="1" x14ac:dyDescent="0.2">
      <c r="A453" s="180"/>
      <c r="B453" s="71"/>
      <c r="C453" s="181"/>
      <c r="D453" s="87"/>
      <c r="E453" s="87"/>
      <c r="F453" s="87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</row>
    <row r="454" spans="1:23" s="102" customFormat="1" ht="15" customHeight="1" x14ac:dyDescent="0.2">
      <c r="A454" s="180"/>
      <c r="B454" s="71"/>
      <c r="C454" s="181"/>
      <c r="D454" s="87"/>
      <c r="E454" s="87"/>
      <c r="F454" s="87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</row>
    <row r="455" spans="1:23" s="102" customFormat="1" ht="15" customHeight="1" x14ac:dyDescent="0.2">
      <c r="A455" s="180"/>
      <c r="B455" s="71"/>
      <c r="C455" s="181"/>
      <c r="D455" s="87"/>
      <c r="E455" s="87"/>
      <c r="F455" s="87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</row>
    <row r="456" spans="1:23" s="102" customFormat="1" ht="15" customHeight="1" x14ac:dyDescent="0.2">
      <c r="A456" s="180"/>
      <c r="B456" s="71"/>
      <c r="C456" s="181"/>
      <c r="D456" s="87"/>
      <c r="E456" s="87"/>
      <c r="F456" s="87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</row>
    <row r="457" spans="1:23" s="102" customFormat="1" ht="15" customHeight="1" x14ac:dyDescent="0.2">
      <c r="A457" s="180"/>
      <c r="B457" s="71"/>
      <c r="C457" s="181"/>
      <c r="D457" s="87"/>
      <c r="E457" s="87"/>
      <c r="F457" s="87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</row>
    <row r="458" spans="1:23" s="102" customFormat="1" ht="15" customHeight="1" x14ac:dyDescent="0.2">
      <c r="A458" s="180"/>
      <c r="B458" s="71"/>
      <c r="C458" s="181"/>
      <c r="D458" s="87"/>
      <c r="E458" s="87"/>
      <c r="F458" s="87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</row>
    <row r="459" spans="1:23" s="102" customFormat="1" ht="15" customHeight="1" x14ac:dyDescent="0.2">
      <c r="A459" s="180"/>
      <c r="B459" s="71"/>
      <c r="C459" s="181"/>
      <c r="D459" s="87"/>
      <c r="E459" s="87"/>
      <c r="F459" s="87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</row>
    <row r="460" spans="1:23" s="102" customFormat="1" ht="15" customHeight="1" x14ac:dyDescent="0.2">
      <c r="A460" s="180"/>
      <c r="B460" s="71"/>
      <c r="C460" s="181"/>
      <c r="D460" s="87"/>
      <c r="E460" s="87"/>
      <c r="F460" s="87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</row>
    <row r="461" spans="1:23" s="102" customFormat="1" ht="15" customHeight="1" x14ac:dyDescent="0.2">
      <c r="A461" s="180"/>
      <c r="B461" s="71"/>
      <c r="C461" s="181"/>
      <c r="D461" s="87"/>
      <c r="E461" s="87"/>
      <c r="F461" s="87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</row>
    <row r="462" spans="1:23" s="102" customFormat="1" ht="15" customHeight="1" x14ac:dyDescent="0.2">
      <c r="A462" s="180"/>
      <c r="B462" s="71"/>
      <c r="C462" s="181"/>
      <c r="D462" s="87"/>
      <c r="E462" s="87"/>
      <c r="F462" s="87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</row>
    <row r="463" spans="1:23" s="102" customFormat="1" ht="15" customHeight="1" x14ac:dyDescent="0.2">
      <c r="A463" s="180"/>
      <c r="B463" s="71"/>
      <c r="C463" s="181"/>
      <c r="D463" s="87"/>
      <c r="E463" s="87"/>
      <c r="F463" s="87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</row>
    <row r="464" spans="1:23" s="102" customFormat="1" ht="15" customHeight="1" x14ac:dyDescent="0.2">
      <c r="A464" s="180"/>
      <c r="B464" s="71"/>
      <c r="C464" s="181"/>
      <c r="D464" s="87"/>
      <c r="E464" s="87"/>
      <c r="F464" s="87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</row>
    <row r="465" spans="1:23" s="102" customFormat="1" ht="15" customHeight="1" x14ac:dyDescent="0.2">
      <c r="A465" s="180"/>
      <c r="B465" s="71"/>
      <c r="C465" s="181"/>
      <c r="D465" s="87"/>
      <c r="E465" s="87"/>
      <c r="F465" s="87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</row>
    <row r="466" spans="1:23" s="102" customFormat="1" ht="15" customHeight="1" x14ac:dyDescent="0.2">
      <c r="A466" s="180"/>
      <c r="B466" s="71"/>
      <c r="C466" s="181"/>
      <c r="D466" s="87"/>
      <c r="E466" s="87"/>
      <c r="F466" s="87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</row>
    <row r="467" spans="1:23" s="102" customFormat="1" ht="15" customHeight="1" x14ac:dyDescent="0.2">
      <c r="A467" s="180"/>
      <c r="B467" s="71"/>
      <c r="C467" s="181"/>
      <c r="D467" s="87"/>
      <c r="E467" s="87"/>
      <c r="F467" s="87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</row>
    <row r="468" spans="1:23" s="102" customFormat="1" ht="15" customHeight="1" x14ac:dyDescent="0.2">
      <c r="A468" s="180"/>
      <c r="B468" s="71"/>
      <c r="C468" s="181"/>
      <c r="D468" s="87"/>
      <c r="E468" s="87"/>
      <c r="F468" s="87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</row>
    <row r="469" spans="1:23" s="102" customFormat="1" ht="15" customHeight="1" x14ac:dyDescent="0.2">
      <c r="A469" s="180"/>
      <c r="B469" s="71"/>
      <c r="C469" s="181"/>
      <c r="D469" s="87"/>
      <c r="E469" s="87"/>
      <c r="F469" s="87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</row>
    <row r="470" spans="1:23" s="102" customFormat="1" ht="15" customHeight="1" x14ac:dyDescent="0.2">
      <c r="A470" s="180"/>
      <c r="B470" s="71"/>
      <c r="C470" s="181"/>
      <c r="D470" s="87"/>
      <c r="E470" s="87"/>
      <c r="F470" s="87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</row>
    <row r="471" spans="1:23" s="102" customFormat="1" ht="15" customHeight="1" x14ac:dyDescent="0.2">
      <c r="A471" s="180"/>
      <c r="B471" s="71"/>
      <c r="C471" s="181"/>
      <c r="D471" s="87"/>
      <c r="E471" s="87"/>
      <c r="F471" s="87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</row>
    <row r="472" spans="1:23" s="102" customFormat="1" ht="15" customHeight="1" x14ac:dyDescent="0.2">
      <c r="A472" s="180"/>
      <c r="B472" s="71"/>
      <c r="C472" s="181"/>
      <c r="D472" s="87"/>
      <c r="E472" s="87"/>
      <c r="F472" s="87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</row>
    <row r="473" spans="1:23" s="102" customFormat="1" ht="15" customHeight="1" x14ac:dyDescent="0.2">
      <c r="A473" s="180"/>
      <c r="B473" s="71"/>
      <c r="C473" s="181"/>
      <c r="D473" s="87"/>
      <c r="E473" s="87"/>
      <c r="F473" s="87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</row>
    <row r="474" spans="1:23" s="102" customFormat="1" ht="15" customHeight="1" x14ac:dyDescent="0.2">
      <c r="A474" s="180"/>
      <c r="B474" s="71"/>
      <c r="C474" s="181"/>
      <c r="D474" s="87"/>
      <c r="E474" s="87"/>
      <c r="F474" s="87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</row>
    <row r="475" spans="1:23" s="102" customFormat="1" ht="15" customHeight="1" x14ac:dyDescent="0.2">
      <c r="A475" s="180"/>
      <c r="B475" s="71"/>
      <c r="C475" s="181"/>
      <c r="D475" s="87"/>
      <c r="E475" s="87"/>
      <c r="F475" s="87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89"/>
      <c r="R475" s="89"/>
      <c r="S475" s="89"/>
      <c r="T475" s="89"/>
      <c r="U475" s="89"/>
      <c r="V475" s="89"/>
      <c r="W475" s="89"/>
    </row>
    <row r="476" spans="1:23" s="102" customFormat="1" ht="15" customHeight="1" x14ac:dyDescent="0.2">
      <c r="A476" s="180"/>
      <c r="B476" s="71"/>
      <c r="C476" s="181"/>
      <c r="D476" s="87"/>
      <c r="E476" s="87"/>
      <c r="F476" s="87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89"/>
      <c r="R476" s="89"/>
      <c r="S476" s="89"/>
      <c r="T476" s="89"/>
      <c r="U476" s="89"/>
      <c r="V476" s="89"/>
      <c r="W476" s="89"/>
    </row>
    <row r="477" spans="1:23" s="102" customFormat="1" ht="15" customHeight="1" x14ac:dyDescent="0.2">
      <c r="A477" s="180"/>
      <c r="B477" s="71"/>
      <c r="C477" s="181"/>
      <c r="D477" s="87"/>
      <c r="E477" s="87"/>
      <c r="F477" s="87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89"/>
      <c r="R477" s="89"/>
      <c r="S477" s="89"/>
      <c r="T477" s="89"/>
      <c r="U477" s="89"/>
      <c r="V477" s="89"/>
      <c r="W477" s="89"/>
    </row>
    <row r="478" spans="1:23" s="102" customFormat="1" ht="15" customHeight="1" x14ac:dyDescent="0.2">
      <c r="A478" s="180"/>
      <c r="B478" s="71"/>
      <c r="C478" s="181"/>
      <c r="D478" s="87"/>
      <c r="E478" s="87"/>
      <c r="F478" s="87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89"/>
      <c r="R478" s="89"/>
      <c r="S478" s="89"/>
      <c r="T478" s="89"/>
      <c r="U478" s="89"/>
      <c r="V478" s="89"/>
      <c r="W478" s="89"/>
    </row>
    <row r="479" spans="1:23" s="102" customFormat="1" ht="15" customHeight="1" x14ac:dyDescent="0.2">
      <c r="A479" s="180"/>
      <c r="B479" s="71"/>
      <c r="C479" s="181"/>
      <c r="D479" s="87"/>
      <c r="E479" s="87"/>
      <c r="F479" s="87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89"/>
      <c r="R479" s="89"/>
      <c r="S479" s="89"/>
      <c r="T479" s="89"/>
      <c r="U479" s="89"/>
      <c r="V479" s="89"/>
      <c r="W479" s="89"/>
    </row>
    <row r="480" spans="1:23" s="102" customFormat="1" ht="15" customHeight="1" x14ac:dyDescent="0.2">
      <c r="A480" s="180"/>
      <c r="B480" s="71"/>
      <c r="C480" s="181"/>
      <c r="D480" s="87"/>
      <c r="E480" s="87"/>
      <c r="F480" s="87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89"/>
      <c r="R480" s="89"/>
      <c r="S480" s="89"/>
      <c r="T480" s="89"/>
      <c r="U480" s="89"/>
      <c r="V480" s="89"/>
      <c r="W480" s="89"/>
    </row>
    <row r="481" spans="1:23" s="102" customFormat="1" ht="15" customHeight="1" x14ac:dyDescent="0.2">
      <c r="A481" s="180"/>
      <c r="B481" s="71"/>
      <c r="C481" s="181"/>
      <c r="D481" s="87"/>
      <c r="E481" s="87"/>
      <c r="F481" s="87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89"/>
      <c r="R481" s="89"/>
      <c r="S481" s="89"/>
      <c r="T481" s="89"/>
      <c r="U481" s="89"/>
      <c r="V481" s="89"/>
      <c r="W481" s="89"/>
    </row>
    <row r="482" spans="1:23" s="102" customFormat="1" ht="15" customHeight="1" x14ac:dyDescent="0.2">
      <c r="A482" s="180"/>
      <c r="B482" s="71"/>
      <c r="C482" s="181"/>
      <c r="D482" s="87"/>
      <c r="E482" s="87"/>
      <c r="F482" s="87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89"/>
      <c r="R482" s="89"/>
      <c r="S482" s="89"/>
      <c r="T482" s="89"/>
      <c r="U482" s="89"/>
      <c r="V482" s="89"/>
      <c r="W482" s="89"/>
    </row>
    <row r="483" spans="1:23" s="102" customFormat="1" ht="15" customHeight="1" x14ac:dyDescent="0.2">
      <c r="A483" s="180"/>
      <c r="B483" s="71"/>
      <c r="C483" s="181"/>
      <c r="D483" s="87"/>
      <c r="E483" s="87"/>
      <c r="F483" s="87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89"/>
      <c r="R483" s="89"/>
      <c r="S483" s="89"/>
      <c r="T483" s="89"/>
      <c r="U483" s="89"/>
      <c r="V483" s="89"/>
      <c r="W483" s="89"/>
    </row>
    <row r="484" spans="1:23" s="102" customFormat="1" ht="15" customHeight="1" x14ac:dyDescent="0.2">
      <c r="A484" s="180"/>
      <c r="B484" s="71"/>
      <c r="C484" s="181"/>
      <c r="D484" s="87"/>
      <c r="E484" s="87"/>
      <c r="F484" s="87"/>
      <c r="G484" s="89"/>
      <c r="H484" s="89"/>
      <c r="I484" s="89"/>
      <c r="J484" s="89"/>
      <c r="K484" s="89"/>
      <c r="L484" s="89"/>
      <c r="M484" s="89"/>
      <c r="N484" s="89"/>
      <c r="O484" s="89"/>
      <c r="P484" s="89"/>
      <c r="Q484" s="89"/>
      <c r="R484" s="89"/>
      <c r="S484" s="89"/>
      <c r="T484" s="89"/>
      <c r="U484" s="89"/>
      <c r="V484" s="89"/>
      <c r="W484" s="89"/>
    </row>
    <row r="485" spans="1:23" s="102" customFormat="1" ht="15" customHeight="1" x14ac:dyDescent="0.2">
      <c r="A485" s="180"/>
      <c r="B485" s="71"/>
      <c r="C485" s="181"/>
      <c r="D485" s="87"/>
      <c r="E485" s="87"/>
      <c r="F485" s="87"/>
      <c r="G485" s="89"/>
      <c r="H485" s="89"/>
      <c r="I485" s="89"/>
      <c r="J485" s="89"/>
      <c r="K485" s="89"/>
      <c r="L485" s="89"/>
      <c r="M485" s="89"/>
      <c r="N485" s="89"/>
      <c r="O485" s="89"/>
      <c r="P485" s="89"/>
      <c r="Q485" s="89"/>
      <c r="R485" s="89"/>
      <c r="S485" s="89"/>
      <c r="T485" s="89"/>
      <c r="U485" s="89"/>
      <c r="V485" s="89"/>
      <c r="W485" s="89"/>
    </row>
    <row r="486" spans="1:23" s="102" customFormat="1" ht="15" customHeight="1" x14ac:dyDescent="0.2">
      <c r="A486" s="180"/>
      <c r="B486" s="71"/>
      <c r="C486" s="181"/>
      <c r="D486" s="87"/>
      <c r="E486" s="87"/>
      <c r="F486" s="87"/>
      <c r="G486" s="89"/>
      <c r="H486" s="89"/>
      <c r="I486" s="89"/>
      <c r="J486" s="89"/>
      <c r="K486" s="89"/>
      <c r="L486" s="89"/>
      <c r="M486" s="89"/>
      <c r="N486" s="89"/>
      <c r="O486" s="89"/>
      <c r="P486" s="89"/>
      <c r="Q486" s="89"/>
      <c r="R486" s="89"/>
      <c r="S486" s="89"/>
      <c r="T486" s="89"/>
      <c r="U486" s="89"/>
      <c r="V486" s="89"/>
      <c r="W486" s="89"/>
    </row>
    <row r="487" spans="1:23" s="102" customFormat="1" ht="15" customHeight="1" x14ac:dyDescent="0.2">
      <c r="A487" s="180"/>
      <c r="B487" s="71"/>
      <c r="C487" s="181"/>
      <c r="D487" s="87"/>
      <c r="E487" s="87"/>
      <c r="F487" s="87"/>
      <c r="G487" s="89"/>
      <c r="H487" s="89"/>
      <c r="I487" s="89"/>
      <c r="J487" s="89"/>
      <c r="K487" s="89"/>
      <c r="L487" s="89"/>
      <c r="M487" s="89"/>
      <c r="N487" s="89"/>
      <c r="O487" s="89"/>
      <c r="P487" s="89"/>
      <c r="Q487" s="89"/>
      <c r="R487" s="89"/>
      <c r="S487" s="89"/>
      <c r="T487" s="89"/>
      <c r="U487" s="89"/>
      <c r="V487" s="89"/>
      <c r="W487" s="89"/>
    </row>
    <row r="488" spans="1:23" s="102" customFormat="1" ht="15" customHeight="1" x14ac:dyDescent="0.2">
      <c r="A488" s="180"/>
      <c r="B488" s="71"/>
      <c r="C488" s="181"/>
      <c r="D488" s="87"/>
      <c r="E488" s="87"/>
      <c r="F488" s="87"/>
      <c r="G488" s="89"/>
      <c r="H488" s="89"/>
      <c r="I488" s="89"/>
      <c r="J488" s="89"/>
      <c r="K488" s="89"/>
      <c r="L488" s="89"/>
      <c r="M488" s="89"/>
      <c r="N488" s="89"/>
      <c r="O488" s="89"/>
      <c r="P488" s="89"/>
      <c r="Q488" s="89"/>
      <c r="R488" s="89"/>
      <c r="S488" s="89"/>
      <c r="T488" s="89"/>
      <c r="U488" s="89"/>
      <c r="V488" s="89"/>
      <c r="W488" s="89"/>
    </row>
    <row r="489" spans="1:23" s="102" customFormat="1" ht="15" customHeight="1" x14ac:dyDescent="0.2">
      <c r="A489" s="180"/>
      <c r="B489" s="71"/>
      <c r="C489" s="181"/>
      <c r="D489" s="87"/>
      <c r="E489" s="87"/>
      <c r="F489" s="87"/>
      <c r="G489" s="89"/>
      <c r="H489" s="89"/>
      <c r="I489" s="89"/>
      <c r="J489" s="89"/>
      <c r="K489" s="89"/>
      <c r="L489" s="89"/>
      <c r="M489" s="89"/>
      <c r="N489" s="89"/>
      <c r="O489" s="89"/>
      <c r="P489" s="89"/>
      <c r="Q489" s="89"/>
      <c r="R489" s="89"/>
      <c r="S489" s="89"/>
      <c r="T489" s="89"/>
      <c r="U489" s="89"/>
      <c r="V489" s="89"/>
      <c r="W489" s="89"/>
    </row>
    <row r="490" spans="1:23" s="102" customFormat="1" ht="15" customHeight="1" x14ac:dyDescent="0.2">
      <c r="A490" s="180"/>
      <c r="B490" s="71"/>
      <c r="C490" s="181"/>
      <c r="D490" s="87"/>
      <c r="E490" s="87"/>
      <c r="F490" s="87"/>
      <c r="G490" s="89"/>
      <c r="H490" s="89"/>
      <c r="I490" s="89"/>
      <c r="J490" s="89"/>
      <c r="K490" s="89"/>
      <c r="L490" s="89"/>
      <c r="M490" s="89"/>
      <c r="N490" s="89"/>
      <c r="O490" s="89"/>
      <c r="P490" s="89"/>
      <c r="Q490" s="89"/>
      <c r="R490" s="89"/>
      <c r="S490" s="89"/>
      <c r="T490" s="89"/>
      <c r="U490" s="89"/>
      <c r="V490" s="89"/>
      <c r="W490" s="89"/>
    </row>
    <row r="491" spans="1:23" s="102" customFormat="1" ht="15" customHeight="1" x14ac:dyDescent="0.2">
      <c r="A491" s="180"/>
      <c r="B491" s="71"/>
      <c r="C491" s="181"/>
      <c r="D491" s="87"/>
      <c r="E491" s="87"/>
      <c r="F491" s="87"/>
      <c r="G491" s="89"/>
      <c r="H491" s="89"/>
      <c r="I491" s="89"/>
      <c r="J491" s="89"/>
      <c r="K491" s="89"/>
      <c r="L491" s="89"/>
      <c r="M491" s="89"/>
      <c r="N491" s="89"/>
      <c r="O491" s="89"/>
      <c r="P491" s="89"/>
      <c r="Q491" s="89"/>
      <c r="R491" s="89"/>
      <c r="S491" s="89"/>
      <c r="T491" s="89"/>
      <c r="U491" s="89"/>
      <c r="V491" s="89"/>
      <c r="W491" s="89"/>
    </row>
    <row r="492" spans="1:23" s="102" customFormat="1" ht="15" customHeight="1" x14ac:dyDescent="0.2">
      <c r="A492" s="180"/>
      <c r="B492" s="71"/>
      <c r="C492" s="181"/>
      <c r="D492" s="87"/>
      <c r="E492" s="87"/>
      <c r="F492" s="87"/>
      <c r="G492" s="89"/>
      <c r="H492" s="89"/>
      <c r="I492" s="89"/>
      <c r="J492" s="89"/>
      <c r="K492" s="89"/>
      <c r="L492" s="89"/>
      <c r="M492" s="89"/>
      <c r="N492" s="89"/>
      <c r="O492" s="89"/>
      <c r="P492" s="89"/>
      <c r="Q492" s="89"/>
      <c r="R492" s="89"/>
      <c r="S492" s="89"/>
      <c r="T492" s="89"/>
      <c r="U492" s="89"/>
      <c r="V492" s="89"/>
      <c r="W492" s="89"/>
    </row>
    <row r="493" spans="1:23" s="102" customFormat="1" ht="15" customHeight="1" x14ac:dyDescent="0.2">
      <c r="A493" s="180"/>
      <c r="B493" s="71"/>
      <c r="C493" s="181"/>
      <c r="D493" s="87"/>
      <c r="E493" s="87"/>
      <c r="F493" s="87"/>
      <c r="G493" s="89"/>
      <c r="H493" s="89"/>
      <c r="I493" s="89"/>
      <c r="J493" s="89"/>
      <c r="K493" s="89"/>
      <c r="L493" s="89"/>
      <c r="M493" s="89"/>
      <c r="N493" s="89"/>
      <c r="O493" s="89"/>
      <c r="P493" s="89"/>
      <c r="Q493" s="89"/>
      <c r="R493" s="89"/>
      <c r="S493" s="89"/>
      <c r="T493" s="89"/>
      <c r="U493" s="89"/>
      <c r="V493" s="89"/>
      <c r="W493" s="89"/>
    </row>
    <row r="494" spans="1:23" s="102" customFormat="1" ht="15" customHeight="1" x14ac:dyDescent="0.2">
      <c r="A494" s="180"/>
      <c r="B494" s="71"/>
      <c r="C494" s="181"/>
      <c r="D494" s="87"/>
      <c r="E494" s="87"/>
      <c r="F494" s="87"/>
      <c r="G494" s="89"/>
      <c r="H494" s="89"/>
      <c r="I494" s="89"/>
      <c r="J494" s="89"/>
      <c r="K494" s="89"/>
      <c r="L494" s="89"/>
      <c r="M494" s="89"/>
      <c r="N494" s="89"/>
      <c r="O494" s="89"/>
      <c r="P494" s="89"/>
      <c r="Q494" s="89"/>
      <c r="R494" s="89"/>
      <c r="S494" s="89"/>
      <c r="T494" s="89"/>
      <c r="U494" s="89"/>
      <c r="V494" s="89"/>
      <c r="W494" s="89"/>
    </row>
    <row r="495" spans="1:23" s="102" customFormat="1" ht="15" customHeight="1" x14ac:dyDescent="0.2">
      <c r="A495" s="180"/>
      <c r="B495" s="71"/>
      <c r="C495" s="181"/>
      <c r="D495" s="87"/>
      <c r="E495" s="87"/>
      <c r="F495" s="87"/>
      <c r="G495" s="89"/>
      <c r="H495" s="89"/>
      <c r="I495" s="89"/>
      <c r="J495" s="89"/>
      <c r="K495" s="89"/>
      <c r="L495" s="89"/>
      <c r="M495" s="89"/>
      <c r="N495" s="89"/>
      <c r="O495" s="89"/>
      <c r="P495" s="89"/>
      <c r="Q495" s="89"/>
      <c r="R495" s="89"/>
      <c r="S495" s="89"/>
      <c r="T495" s="89"/>
      <c r="U495" s="89"/>
      <c r="V495" s="89"/>
      <c r="W495" s="89"/>
    </row>
    <row r="496" spans="1:23" s="102" customFormat="1" ht="15" customHeight="1" x14ac:dyDescent="0.2">
      <c r="A496" s="180"/>
      <c r="B496" s="71"/>
      <c r="C496" s="181"/>
      <c r="D496" s="87"/>
      <c r="E496" s="87"/>
      <c r="F496" s="87"/>
      <c r="G496" s="89"/>
      <c r="H496" s="89"/>
      <c r="I496" s="89"/>
      <c r="J496" s="89"/>
      <c r="K496" s="89"/>
      <c r="L496" s="89"/>
      <c r="M496" s="89"/>
      <c r="N496" s="89"/>
      <c r="O496" s="89"/>
      <c r="P496" s="89"/>
      <c r="Q496" s="89"/>
      <c r="R496" s="89"/>
      <c r="S496" s="89"/>
      <c r="T496" s="89"/>
      <c r="U496" s="89"/>
      <c r="V496" s="89"/>
      <c r="W496" s="89"/>
    </row>
    <row r="497" spans="1:23" s="102" customFormat="1" ht="15" customHeight="1" x14ac:dyDescent="0.2">
      <c r="A497" s="180"/>
      <c r="B497" s="71"/>
      <c r="C497" s="181"/>
      <c r="D497" s="87"/>
      <c r="E497" s="87"/>
      <c r="F497" s="87"/>
      <c r="G497" s="89"/>
      <c r="H497" s="89"/>
      <c r="I497" s="89"/>
      <c r="J497" s="89"/>
      <c r="K497" s="89"/>
      <c r="L497" s="89"/>
      <c r="M497" s="89"/>
      <c r="N497" s="89"/>
      <c r="O497" s="89"/>
      <c r="P497" s="89"/>
      <c r="Q497" s="89"/>
      <c r="R497" s="89"/>
      <c r="S497" s="89"/>
      <c r="T497" s="89"/>
      <c r="U497" s="89"/>
      <c r="V497" s="89"/>
      <c r="W497" s="89"/>
    </row>
    <row r="498" spans="1:23" s="102" customFormat="1" ht="15" customHeight="1" x14ac:dyDescent="0.2">
      <c r="A498" s="180"/>
      <c r="B498" s="71"/>
      <c r="C498" s="181"/>
      <c r="D498" s="87"/>
      <c r="E498" s="87"/>
      <c r="F498" s="87"/>
      <c r="G498" s="89"/>
      <c r="H498" s="89"/>
      <c r="I498" s="89"/>
      <c r="J498" s="89"/>
      <c r="K498" s="89"/>
      <c r="L498" s="89"/>
      <c r="M498" s="89"/>
      <c r="N498" s="89"/>
      <c r="O498" s="89"/>
      <c r="P498" s="89"/>
      <c r="Q498" s="89"/>
      <c r="R498" s="89"/>
      <c r="S498" s="89"/>
      <c r="T498" s="89"/>
      <c r="U498" s="89"/>
      <c r="V498" s="89"/>
      <c r="W498" s="89"/>
    </row>
    <row r="499" spans="1:23" s="102" customFormat="1" ht="15" customHeight="1" x14ac:dyDescent="0.2">
      <c r="A499" s="180"/>
      <c r="B499" s="71"/>
      <c r="C499" s="181"/>
      <c r="D499" s="87"/>
      <c r="E499" s="87"/>
      <c r="F499" s="87"/>
      <c r="G499" s="89"/>
      <c r="H499" s="89"/>
      <c r="I499" s="89"/>
      <c r="J499" s="89"/>
      <c r="K499" s="89"/>
      <c r="L499" s="89"/>
      <c r="M499" s="89"/>
      <c r="N499" s="89"/>
      <c r="O499" s="89"/>
      <c r="P499" s="89"/>
      <c r="Q499" s="89"/>
      <c r="R499" s="89"/>
      <c r="S499" s="89"/>
      <c r="T499" s="89"/>
      <c r="U499" s="89"/>
      <c r="V499" s="89"/>
      <c r="W499" s="89"/>
    </row>
    <row r="500" spans="1:23" s="102" customFormat="1" ht="15" customHeight="1" x14ac:dyDescent="0.2">
      <c r="A500" s="180"/>
      <c r="B500" s="71"/>
      <c r="C500" s="181"/>
      <c r="D500" s="87"/>
      <c r="E500" s="87"/>
      <c r="F500" s="87"/>
      <c r="G500" s="89"/>
      <c r="H500" s="89"/>
      <c r="I500" s="89"/>
      <c r="J500" s="89"/>
      <c r="K500" s="89"/>
      <c r="L500" s="89"/>
      <c r="M500" s="89"/>
      <c r="N500" s="89"/>
      <c r="O500" s="89"/>
      <c r="P500" s="89"/>
      <c r="Q500" s="89"/>
      <c r="R500" s="89"/>
      <c r="S500" s="89"/>
      <c r="T500" s="89"/>
      <c r="U500" s="89"/>
      <c r="V500" s="89"/>
      <c r="W500" s="89"/>
    </row>
    <row r="501" spans="1:23" s="102" customFormat="1" ht="15" customHeight="1" x14ac:dyDescent="0.2">
      <c r="A501" s="180"/>
      <c r="B501" s="71"/>
      <c r="C501" s="181"/>
      <c r="D501" s="87"/>
      <c r="E501" s="87"/>
      <c r="F501" s="87"/>
      <c r="G501" s="89"/>
      <c r="H501" s="89"/>
      <c r="I501" s="89"/>
      <c r="J501" s="89"/>
      <c r="K501" s="89"/>
      <c r="L501" s="89"/>
      <c r="M501" s="89"/>
      <c r="N501" s="89"/>
      <c r="O501" s="89"/>
      <c r="P501" s="89"/>
      <c r="Q501" s="89"/>
      <c r="R501" s="89"/>
      <c r="S501" s="89"/>
      <c r="T501" s="89"/>
      <c r="U501" s="89"/>
      <c r="V501" s="89"/>
      <c r="W501" s="89"/>
    </row>
    <row r="502" spans="1:23" s="102" customFormat="1" ht="15" customHeight="1" x14ac:dyDescent="0.2">
      <c r="A502" s="180"/>
      <c r="B502" s="71"/>
      <c r="C502" s="181"/>
      <c r="D502" s="87"/>
      <c r="E502" s="87"/>
      <c r="F502" s="87"/>
      <c r="G502" s="89"/>
      <c r="H502" s="89"/>
      <c r="I502" s="89"/>
      <c r="J502" s="89"/>
      <c r="K502" s="89"/>
      <c r="L502" s="89"/>
      <c r="M502" s="89"/>
      <c r="N502" s="89"/>
      <c r="O502" s="89"/>
      <c r="P502" s="89"/>
      <c r="Q502" s="89"/>
      <c r="R502" s="89"/>
      <c r="S502" s="89"/>
      <c r="T502" s="89"/>
      <c r="U502" s="89"/>
      <c r="V502" s="89"/>
      <c r="W502" s="89"/>
    </row>
    <row r="503" spans="1:23" s="102" customFormat="1" ht="15" customHeight="1" x14ac:dyDescent="0.2">
      <c r="A503" s="180"/>
      <c r="B503" s="71"/>
      <c r="C503" s="181"/>
      <c r="D503" s="87"/>
      <c r="E503" s="87"/>
      <c r="F503" s="87"/>
      <c r="G503" s="89"/>
      <c r="H503" s="89"/>
      <c r="I503" s="89"/>
      <c r="J503" s="89"/>
      <c r="K503" s="89"/>
      <c r="L503" s="89"/>
      <c r="M503" s="89"/>
      <c r="N503" s="89"/>
      <c r="O503" s="89"/>
      <c r="P503" s="89"/>
      <c r="Q503" s="89"/>
      <c r="R503" s="89"/>
      <c r="S503" s="89"/>
      <c r="T503" s="89"/>
      <c r="U503" s="89"/>
      <c r="V503" s="89"/>
      <c r="W503" s="89"/>
    </row>
    <row r="504" spans="1:23" s="102" customFormat="1" ht="15" customHeight="1" x14ac:dyDescent="0.2">
      <c r="A504" s="180"/>
      <c r="B504" s="71"/>
      <c r="C504" s="181"/>
      <c r="D504" s="87"/>
      <c r="E504" s="87"/>
      <c r="F504" s="87"/>
      <c r="G504" s="89"/>
      <c r="H504" s="89"/>
      <c r="I504" s="89"/>
      <c r="J504" s="89"/>
      <c r="K504" s="89"/>
      <c r="L504" s="89"/>
      <c r="M504" s="89"/>
      <c r="N504" s="89"/>
      <c r="O504" s="89"/>
      <c r="P504" s="89"/>
      <c r="Q504" s="89"/>
      <c r="R504" s="89"/>
      <c r="S504" s="89"/>
      <c r="T504" s="89"/>
      <c r="U504" s="89"/>
      <c r="V504" s="89"/>
      <c r="W504" s="89"/>
    </row>
    <row r="505" spans="1:23" s="102" customFormat="1" ht="15" customHeight="1" x14ac:dyDescent="0.2">
      <c r="A505" s="180"/>
      <c r="B505" s="71"/>
      <c r="C505" s="181"/>
      <c r="D505" s="87"/>
      <c r="E505" s="87"/>
      <c r="F505" s="87"/>
      <c r="G505" s="89"/>
      <c r="H505" s="89"/>
      <c r="I505" s="89"/>
      <c r="J505" s="89"/>
      <c r="K505" s="89"/>
      <c r="L505" s="89"/>
      <c r="M505" s="89"/>
      <c r="N505" s="89"/>
      <c r="O505" s="89"/>
      <c r="P505" s="89"/>
      <c r="Q505" s="89"/>
      <c r="R505" s="89"/>
      <c r="S505" s="89"/>
      <c r="T505" s="89"/>
      <c r="U505" s="89"/>
      <c r="V505" s="89"/>
      <c r="W505" s="89"/>
    </row>
    <row r="506" spans="1:23" s="102" customFormat="1" ht="15" customHeight="1" x14ac:dyDescent="0.2">
      <c r="A506" s="180"/>
      <c r="B506" s="71"/>
      <c r="C506" s="181"/>
      <c r="D506" s="87"/>
      <c r="E506" s="87"/>
      <c r="F506" s="87"/>
      <c r="G506" s="89"/>
      <c r="H506" s="89"/>
      <c r="I506" s="89"/>
      <c r="J506" s="89"/>
      <c r="K506" s="89"/>
      <c r="L506" s="89"/>
      <c r="M506" s="89"/>
      <c r="N506" s="89"/>
      <c r="O506" s="89"/>
      <c r="P506" s="89"/>
      <c r="Q506" s="89"/>
      <c r="R506" s="89"/>
      <c r="S506" s="89"/>
      <c r="T506" s="89"/>
      <c r="U506" s="89"/>
      <c r="V506" s="89"/>
      <c r="W506" s="89"/>
    </row>
    <row r="507" spans="1:23" s="102" customFormat="1" ht="15" customHeight="1" x14ac:dyDescent="0.2">
      <c r="A507" s="180"/>
      <c r="B507" s="71"/>
      <c r="C507" s="181"/>
      <c r="D507" s="87"/>
      <c r="E507" s="87"/>
      <c r="F507" s="87"/>
      <c r="G507" s="89"/>
      <c r="H507" s="89"/>
      <c r="I507" s="89"/>
      <c r="J507" s="89"/>
      <c r="K507" s="89"/>
      <c r="L507" s="89"/>
      <c r="M507" s="89"/>
      <c r="N507" s="89"/>
      <c r="O507" s="89"/>
      <c r="P507" s="89"/>
      <c r="Q507" s="89"/>
      <c r="R507" s="89"/>
      <c r="S507" s="89"/>
      <c r="T507" s="89"/>
      <c r="U507" s="89"/>
      <c r="V507" s="89"/>
      <c r="W507" s="89"/>
    </row>
    <row r="508" spans="1:23" s="102" customFormat="1" ht="15" customHeight="1" x14ac:dyDescent="0.2">
      <c r="A508" s="180"/>
      <c r="B508" s="71"/>
      <c r="C508" s="181"/>
      <c r="D508" s="87"/>
      <c r="E508" s="87"/>
      <c r="F508" s="87"/>
      <c r="G508" s="89"/>
      <c r="H508" s="89"/>
      <c r="I508" s="89"/>
      <c r="J508" s="89"/>
      <c r="K508" s="89"/>
      <c r="L508" s="89"/>
      <c r="M508" s="89"/>
      <c r="N508" s="89"/>
      <c r="O508" s="89"/>
      <c r="P508" s="89"/>
      <c r="Q508" s="89"/>
      <c r="R508" s="89"/>
      <c r="S508" s="89"/>
      <c r="T508" s="89"/>
      <c r="U508" s="89"/>
      <c r="V508" s="89"/>
      <c r="W508" s="89"/>
    </row>
    <row r="509" spans="1:23" s="102" customFormat="1" ht="15" customHeight="1" x14ac:dyDescent="0.2">
      <c r="A509" s="180"/>
      <c r="B509" s="71"/>
      <c r="C509" s="181"/>
      <c r="D509" s="87"/>
      <c r="E509" s="87"/>
      <c r="F509" s="87"/>
      <c r="G509" s="89"/>
      <c r="H509" s="89"/>
      <c r="I509" s="89"/>
      <c r="J509" s="89"/>
      <c r="K509" s="89"/>
      <c r="L509" s="89"/>
      <c r="M509" s="89"/>
      <c r="N509" s="89"/>
      <c r="O509" s="89"/>
      <c r="P509" s="89"/>
      <c r="Q509" s="89"/>
      <c r="R509" s="89"/>
      <c r="S509" s="89"/>
      <c r="T509" s="89"/>
      <c r="U509" s="89"/>
      <c r="V509" s="89"/>
      <c r="W509" s="89"/>
    </row>
    <row r="510" spans="1:23" s="102" customFormat="1" ht="15" customHeight="1" x14ac:dyDescent="0.2">
      <c r="A510" s="180"/>
      <c r="B510" s="71"/>
      <c r="C510" s="181"/>
      <c r="D510" s="87"/>
      <c r="E510" s="87"/>
      <c r="F510" s="87"/>
      <c r="G510" s="89"/>
      <c r="H510" s="89"/>
      <c r="I510" s="89"/>
      <c r="J510" s="89"/>
      <c r="K510" s="89"/>
      <c r="L510" s="89"/>
      <c r="M510" s="89"/>
      <c r="N510" s="89"/>
      <c r="O510" s="89"/>
      <c r="P510" s="89"/>
      <c r="Q510" s="89"/>
      <c r="R510" s="89"/>
      <c r="S510" s="89"/>
      <c r="T510" s="89"/>
      <c r="U510" s="89"/>
      <c r="V510" s="89"/>
      <c r="W510" s="89"/>
    </row>
    <row r="511" spans="1:23" s="102" customFormat="1" ht="15" customHeight="1" x14ac:dyDescent="0.2">
      <c r="A511" s="180"/>
      <c r="B511" s="71"/>
      <c r="C511" s="181"/>
      <c r="D511" s="87"/>
      <c r="E511" s="87"/>
      <c r="F511" s="87"/>
      <c r="G511" s="89"/>
      <c r="H511" s="89"/>
      <c r="I511" s="89"/>
      <c r="J511" s="89"/>
      <c r="K511" s="89"/>
      <c r="L511" s="89"/>
      <c r="M511" s="89"/>
      <c r="N511" s="89"/>
      <c r="O511" s="89"/>
      <c r="P511" s="89"/>
      <c r="Q511" s="89"/>
      <c r="R511" s="89"/>
      <c r="S511" s="89"/>
      <c r="T511" s="89"/>
      <c r="U511" s="89"/>
      <c r="V511" s="89"/>
      <c r="W511" s="89"/>
    </row>
    <row r="512" spans="1:23" s="102" customFormat="1" ht="15" customHeight="1" x14ac:dyDescent="0.2">
      <c r="A512" s="180"/>
      <c r="B512" s="71"/>
      <c r="C512" s="181"/>
      <c r="D512" s="87"/>
      <c r="E512" s="87"/>
      <c r="F512" s="87"/>
      <c r="G512" s="89"/>
      <c r="H512" s="89"/>
      <c r="I512" s="89"/>
      <c r="J512" s="89"/>
      <c r="K512" s="89"/>
      <c r="L512" s="89"/>
      <c r="M512" s="89"/>
      <c r="N512" s="89"/>
      <c r="O512" s="89"/>
      <c r="P512" s="89"/>
      <c r="Q512" s="89"/>
      <c r="R512" s="89"/>
      <c r="S512" s="89"/>
      <c r="T512" s="89"/>
      <c r="U512" s="89"/>
      <c r="V512" s="89"/>
      <c r="W512" s="89"/>
    </row>
    <row r="513" spans="1:23" s="102" customFormat="1" ht="15" customHeight="1" x14ac:dyDescent="0.2">
      <c r="A513" s="180"/>
      <c r="B513" s="71"/>
      <c r="C513" s="181"/>
      <c r="D513" s="87"/>
      <c r="E513" s="87"/>
      <c r="F513" s="87"/>
      <c r="G513" s="89"/>
      <c r="H513" s="89"/>
      <c r="I513" s="89"/>
      <c r="J513" s="89"/>
      <c r="K513" s="89"/>
      <c r="L513" s="89"/>
      <c r="M513" s="89"/>
      <c r="N513" s="89"/>
      <c r="O513" s="89"/>
      <c r="P513" s="89"/>
      <c r="Q513" s="89"/>
      <c r="R513" s="89"/>
      <c r="S513" s="89"/>
      <c r="T513" s="89"/>
      <c r="U513" s="89"/>
      <c r="V513" s="89"/>
      <c r="W513" s="89"/>
    </row>
    <row r="514" spans="1:23" s="102" customFormat="1" ht="15" customHeight="1" x14ac:dyDescent="0.2">
      <c r="A514" s="180"/>
      <c r="B514" s="71"/>
      <c r="C514" s="181"/>
      <c r="D514" s="87"/>
      <c r="E514" s="87"/>
      <c r="F514" s="87"/>
      <c r="G514" s="89"/>
      <c r="H514" s="89"/>
      <c r="I514" s="89"/>
      <c r="J514" s="89"/>
      <c r="K514" s="89"/>
      <c r="L514" s="89"/>
      <c r="M514" s="89"/>
      <c r="N514" s="89"/>
      <c r="O514" s="89"/>
      <c r="P514" s="89"/>
      <c r="Q514" s="89"/>
      <c r="R514" s="89"/>
      <c r="S514" s="89"/>
      <c r="T514" s="89"/>
      <c r="U514" s="89"/>
      <c r="V514" s="89"/>
      <c r="W514" s="89"/>
    </row>
    <row r="515" spans="1:23" s="102" customFormat="1" ht="15" customHeight="1" x14ac:dyDescent="0.2">
      <c r="A515" s="180"/>
      <c r="B515" s="71"/>
      <c r="C515" s="181"/>
      <c r="D515" s="87"/>
      <c r="E515" s="87"/>
      <c r="F515" s="87"/>
      <c r="G515" s="89"/>
      <c r="H515" s="89"/>
      <c r="I515" s="89"/>
      <c r="J515" s="89"/>
      <c r="K515" s="89"/>
      <c r="L515" s="89"/>
      <c r="M515" s="89"/>
      <c r="N515" s="89"/>
      <c r="O515" s="89"/>
      <c r="P515" s="89"/>
      <c r="Q515" s="89"/>
      <c r="R515" s="89"/>
      <c r="S515" s="89"/>
      <c r="T515" s="89"/>
      <c r="U515" s="89"/>
      <c r="V515" s="89"/>
      <c r="W515" s="89"/>
    </row>
    <row r="516" spans="1:23" s="102" customFormat="1" ht="15" customHeight="1" x14ac:dyDescent="0.2">
      <c r="A516" s="180"/>
      <c r="B516" s="71"/>
      <c r="C516" s="181"/>
      <c r="D516" s="87"/>
      <c r="E516" s="87"/>
      <c r="F516" s="87"/>
      <c r="G516" s="89"/>
      <c r="H516" s="89"/>
      <c r="I516" s="89"/>
      <c r="J516" s="89"/>
      <c r="K516" s="89"/>
      <c r="L516" s="89"/>
      <c r="M516" s="89"/>
      <c r="N516" s="89"/>
      <c r="O516" s="89"/>
      <c r="P516" s="89"/>
      <c r="Q516" s="89"/>
      <c r="R516" s="89"/>
      <c r="S516" s="89"/>
      <c r="T516" s="89"/>
      <c r="U516" s="89"/>
      <c r="V516" s="89"/>
      <c r="W516" s="89"/>
    </row>
    <row r="517" spans="1:23" s="102" customFormat="1" ht="15" customHeight="1" x14ac:dyDescent="0.2">
      <c r="A517" s="180"/>
      <c r="B517" s="71"/>
      <c r="C517" s="181"/>
      <c r="D517" s="87"/>
      <c r="E517" s="87"/>
      <c r="F517" s="87"/>
      <c r="G517" s="89"/>
      <c r="H517" s="89"/>
      <c r="I517" s="89"/>
      <c r="J517" s="89"/>
      <c r="K517" s="89"/>
      <c r="L517" s="89"/>
      <c r="M517" s="89"/>
      <c r="N517" s="89"/>
      <c r="O517" s="89"/>
      <c r="P517" s="89"/>
      <c r="Q517" s="89"/>
      <c r="R517" s="89"/>
      <c r="S517" s="89"/>
      <c r="T517" s="89"/>
      <c r="U517" s="89"/>
      <c r="V517" s="89"/>
      <c r="W517" s="89"/>
    </row>
    <row r="518" spans="1:23" s="102" customFormat="1" ht="15" customHeight="1" x14ac:dyDescent="0.2">
      <c r="A518" s="180"/>
      <c r="B518" s="71"/>
      <c r="C518" s="181"/>
      <c r="D518" s="87"/>
      <c r="E518" s="87"/>
      <c r="F518" s="87"/>
      <c r="G518" s="89"/>
      <c r="H518" s="89"/>
      <c r="I518" s="89"/>
      <c r="J518" s="89"/>
      <c r="K518" s="89"/>
      <c r="L518" s="89"/>
      <c r="M518" s="89"/>
      <c r="N518" s="89"/>
      <c r="O518" s="89"/>
      <c r="P518" s="89"/>
      <c r="Q518" s="89"/>
      <c r="R518" s="89"/>
      <c r="S518" s="89"/>
      <c r="T518" s="89"/>
      <c r="U518" s="89"/>
      <c r="V518" s="89"/>
      <c r="W518" s="89"/>
    </row>
    <row r="519" spans="1:23" s="102" customFormat="1" ht="15" customHeight="1" x14ac:dyDescent="0.2">
      <c r="A519" s="180"/>
      <c r="B519" s="71"/>
      <c r="C519" s="181"/>
      <c r="D519" s="87"/>
      <c r="E519" s="87"/>
      <c r="F519" s="87"/>
      <c r="G519" s="89"/>
      <c r="H519" s="89"/>
      <c r="I519" s="89"/>
      <c r="J519" s="89"/>
      <c r="K519" s="89"/>
      <c r="L519" s="89"/>
      <c r="M519" s="89"/>
      <c r="N519" s="89"/>
      <c r="O519" s="89"/>
      <c r="P519" s="89"/>
      <c r="Q519" s="89"/>
      <c r="R519" s="89"/>
      <c r="S519" s="89"/>
      <c r="T519" s="89"/>
      <c r="U519" s="89"/>
      <c r="V519" s="89"/>
      <c r="W519" s="89"/>
    </row>
    <row r="520" spans="1:23" s="102" customFormat="1" ht="15" customHeight="1" x14ac:dyDescent="0.2">
      <c r="A520" s="180"/>
      <c r="B520" s="71"/>
      <c r="C520" s="181"/>
      <c r="D520" s="87"/>
      <c r="E520" s="87"/>
      <c r="F520" s="87"/>
      <c r="G520" s="89"/>
      <c r="H520" s="89"/>
      <c r="I520" s="89"/>
      <c r="J520" s="89"/>
      <c r="K520" s="89"/>
      <c r="L520" s="89"/>
      <c r="M520" s="89"/>
      <c r="N520" s="89"/>
      <c r="O520" s="89"/>
      <c r="P520" s="89"/>
      <c r="Q520" s="89"/>
      <c r="R520" s="89"/>
      <c r="S520" s="89"/>
      <c r="T520" s="89"/>
      <c r="U520" s="89"/>
      <c r="V520" s="89"/>
      <c r="W520" s="89"/>
    </row>
    <row r="521" spans="1:23" s="102" customFormat="1" ht="15" customHeight="1" x14ac:dyDescent="0.2">
      <c r="A521" s="180"/>
      <c r="B521" s="71"/>
      <c r="C521" s="181"/>
      <c r="D521" s="87"/>
      <c r="E521" s="87"/>
      <c r="F521" s="87"/>
      <c r="G521" s="89"/>
      <c r="H521" s="89"/>
      <c r="I521" s="89"/>
      <c r="J521" s="89"/>
      <c r="K521" s="89"/>
      <c r="L521" s="89"/>
      <c r="M521" s="89"/>
      <c r="N521" s="89"/>
      <c r="O521" s="89"/>
      <c r="P521" s="89"/>
      <c r="Q521" s="89"/>
      <c r="R521" s="89"/>
      <c r="S521" s="89"/>
      <c r="T521" s="89"/>
      <c r="U521" s="89"/>
      <c r="V521" s="89"/>
      <c r="W521" s="89"/>
    </row>
    <row r="522" spans="1:23" s="102" customFormat="1" ht="15" customHeight="1" x14ac:dyDescent="0.2">
      <c r="A522" s="180"/>
      <c r="B522" s="71"/>
      <c r="C522" s="181"/>
      <c r="D522" s="87"/>
      <c r="E522" s="87"/>
      <c r="F522" s="87"/>
      <c r="G522" s="89"/>
      <c r="H522" s="89"/>
      <c r="I522" s="89"/>
      <c r="J522" s="89"/>
      <c r="K522" s="89"/>
      <c r="L522" s="89"/>
      <c r="M522" s="89"/>
      <c r="N522" s="89"/>
      <c r="O522" s="89"/>
      <c r="P522" s="89"/>
      <c r="Q522" s="89"/>
      <c r="R522" s="89"/>
      <c r="S522" s="89"/>
      <c r="T522" s="89"/>
      <c r="U522" s="89"/>
      <c r="V522" s="89"/>
      <c r="W522" s="89"/>
    </row>
    <row r="523" spans="1:23" s="102" customFormat="1" ht="15" customHeight="1" x14ac:dyDescent="0.2">
      <c r="A523" s="180"/>
      <c r="B523" s="71"/>
      <c r="C523" s="181"/>
      <c r="D523" s="87"/>
      <c r="E523" s="87"/>
      <c r="F523" s="87"/>
      <c r="G523" s="89"/>
      <c r="H523" s="89"/>
      <c r="I523" s="89"/>
      <c r="J523" s="89"/>
      <c r="K523" s="89"/>
      <c r="L523" s="89"/>
      <c r="M523" s="89"/>
      <c r="N523" s="89"/>
      <c r="O523" s="89"/>
      <c r="P523" s="89"/>
      <c r="Q523" s="89"/>
      <c r="R523" s="89"/>
      <c r="S523" s="89"/>
      <c r="T523" s="89"/>
      <c r="U523" s="89"/>
      <c r="V523" s="89"/>
      <c r="W523" s="89"/>
    </row>
    <row r="524" spans="1:23" s="102" customFormat="1" ht="15" customHeight="1" x14ac:dyDescent="0.2">
      <c r="A524" s="180"/>
      <c r="B524" s="71"/>
      <c r="C524" s="181"/>
      <c r="D524" s="87"/>
      <c r="E524" s="87"/>
      <c r="F524" s="87"/>
      <c r="G524" s="89"/>
      <c r="H524" s="89"/>
      <c r="I524" s="89"/>
      <c r="J524" s="89"/>
      <c r="K524" s="89"/>
      <c r="L524" s="89"/>
      <c r="M524" s="89"/>
      <c r="N524" s="89"/>
      <c r="O524" s="89"/>
      <c r="P524" s="89"/>
      <c r="Q524" s="89"/>
      <c r="R524" s="89"/>
      <c r="S524" s="89"/>
      <c r="T524" s="89"/>
      <c r="U524" s="89"/>
      <c r="V524" s="89"/>
      <c r="W524" s="89"/>
    </row>
    <row r="525" spans="1:23" s="102" customFormat="1" ht="15" customHeight="1" x14ac:dyDescent="0.2">
      <c r="A525" s="180"/>
      <c r="B525" s="71"/>
      <c r="C525" s="181"/>
      <c r="D525" s="87"/>
      <c r="E525" s="87"/>
      <c r="F525" s="87"/>
      <c r="G525" s="89"/>
      <c r="H525" s="89"/>
      <c r="I525" s="89"/>
      <c r="J525" s="89"/>
      <c r="K525" s="89"/>
      <c r="L525" s="89"/>
      <c r="M525" s="89"/>
      <c r="N525" s="89"/>
      <c r="O525" s="89"/>
      <c r="P525" s="89"/>
      <c r="Q525" s="89"/>
      <c r="R525" s="89"/>
      <c r="S525" s="89"/>
      <c r="T525" s="89"/>
      <c r="U525" s="89"/>
      <c r="V525" s="89"/>
      <c r="W525" s="89"/>
    </row>
    <row r="526" spans="1:23" s="102" customFormat="1" ht="15" customHeight="1" x14ac:dyDescent="0.2">
      <c r="A526" s="180"/>
      <c r="B526" s="71"/>
      <c r="C526" s="181"/>
      <c r="D526" s="87"/>
      <c r="E526" s="87"/>
      <c r="F526" s="87"/>
      <c r="G526" s="89"/>
      <c r="H526" s="89"/>
      <c r="I526" s="89"/>
      <c r="J526" s="89"/>
      <c r="K526" s="89"/>
      <c r="L526" s="89"/>
      <c r="M526" s="89"/>
      <c r="N526" s="89"/>
      <c r="O526" s="89"/>
      <c r="P526" s="89"/>
      <c r="Q526" s="89"/>
      <c r="R526" s="89"/>
      <c r="S526" s="89"/>
      <c r="T526" s="89"/>
      <c r="U526" s="89"/>
      <c r="V526" s="89"/>
      <c r="W526" s="89"/>
    </row>
    <row r="527" spans="1:23" s="102" customFormat="1" ht="15" customHeight="1" x14ac:dyDescent="0.2">
      <c r="A527" s="180"/>
      <c r="B527" s="71"/>
      <c r="C527" s="181"/>
      <c r="D527" s="87"/>
      <c r="E527" s="87"/>
      <c r="F527" s="87"/>
      <c r="G527" s="89"/>
      <c r="H527" s="89"/>
      <c r="I527" s="89"/>
      <c r="J527" s="89"/>
      <c r="K527" s="89"/>
      <c r="L527" s="89"/>
      <c r="M527" s="89"/>
      <c r="N527" s="89"/>
      <c r="O527" s="89"/>
      <c r="P527" s="89"/>
      <c r="Q527" s="89"/>
      <c r="R527" s="89"/>
      <c r="S527" s="89"/>
      <c r="T527" s="89"/>
      <c r="U527" s="89"/>
      <c r="V527" s="89"/>
      <c r="W527" s="89"/>
    </row>
    <row r="528" spans="1:23" s="102" customFormat="1" ht="15" customHeight="1" x14ac:dyDescent="0.2">
      <c r="A528" s="180"/>
      <c r="B528" s="71"/>
      <c r="C528" s="181"/>
      <c r="D528" s="87"/>
      <c r="E528" s="87"/>
      <c r="F528" s="87"/>
      <c r="G528" s="89"/>
      <c r="H528" s="89"/>
      <c r="I528" s="89"/>
      <c r="J528" s="89"/>
      <c r="K528" s="89"/>
      <c r="L528" s="89"/>
      <c r="M528" s="89"/>
      <c r="N528" s="89"/>
      <c r="O528" s="89"/>
      <c r="P528" s="89"/>
      <c r="Q528" s="89"/>
      <c r="R528" s="89"/>
      <c r="S528" s="89"/>
      <c r="T528" s="89"/>
      <c r="U528" s="89"/>
      <c r="V528" s="89"/>
      <c r="W528" s="89"/>
    </row>
    <row r="529" spans="1:23" s="102" customFormat="1" ht="15" customHeight="1" x14ac:dyDescent="0.2">
      <c r="A529" s="180"/>
      <c r="B529" s="71"/>
      <c r="C529" s="181"/>
      <c r="D529" s="87"/>
      <c r="E529" s="87"/>
      <c r="F529" s="87"/>
      <c r="G529" s="89"/>
      <c r="H529" s="89"/>
      <c r="I529" s="89"/>
      <c r="J529" s="89"/>
      <c r="K529" s="89"/>
      <c r="L529" s="89"/>
      <c r="M529" s="89"/>
      <c r="N529" s="89"/>
      <c r="O529" s="89"/>
      <c r="P529" s="89"/>
      <c r="Q529" s="89"/>
      <c r="R529" s="89"/>
      <c r="S529" s="89"/>
      <c r="T529" s="89"/>
      <c r="U529" s="89"/>
      <c r="V529" s="89"/>
      <c r="W529" s="89"/>
    </row>
    <row r="530" spans="1:23" s="102" customFormat="1" ht="15" customHeight="1" x14ac:dyDescent="0.2">
      <c r="A530" s="180"/>
      <c r="B530" s="71"/>
      <c r="C530" s="181"/>
      <c r="D530" s="87"/>
      <c r="E530" s="87"/>
      <c r="F530" s="87"/>
      <c r="G530" s="89"/>
      <c r="H530" s="89"/>
      <c r="I530" s="89"/>
      <c r="J530" s="89"/>
      <c r="K530" s="89"/>
      <c r="L530" s="89"/>
      <c r="M530" s="89"/>
      <c r="N530" s="89"/>
      <c r="O530" s="89"/>
      <c r="P530" s="89"/>
      <c r="Q530" s="89"/>
      <c r="R530" s="89"/>
      <c r="S530" s="89"/>
      <c r="T530" s="89"/>
      <c r="U530" s="89"/>
      <c r="V530" s="89"/>
      <c r="W530" s="89"/>
    </row>
    <row r="531" spans="1:23" s="102" customFormat="1" ht="15" customHeight="1" x14ac:dyDescent="0.2">
      <c r="A531" s="180"/>
      <c r="B531" s="71"/>
      <c r="C531" s="181"/>
      <c r="D531" s="87"/>
      <c r="E531" s="87"/>
      <c r="F531" s="87"/>
      <c r="G531" s="89"/>
      <c r="H531" s="89"/>
      <c r="I531" s="89"/>
      <c r="J531" s="89"/>
      <c r="K531" s="89"/>
      <c r="L531" s="89"/>
      <c r="M531" s="89"/>
      <c r="N531" s="89"/>
      <c r="O531" s="89"/>
      <c r="P531" s="89"/>
      <c r="Q531" s="89"/>
      <c r="R531" s="89"/>
      <c r="S531" s="89"/>
      <c r="T531" s="89"/>
      <c r="U531" s="89"/>
      <c r="V531" s="89"/>
      <c r="W531" s="89"/>
    </row>
    <row r="532" spans="1:23" s="102" customFormat="1" ht="15" customHeight="1" x14ac:dyDescent="0.2">
      <c r="A532" s="180"/>
      <c r="B532" s="71"/>
      <c r="C532" s="181"/>
      <c r="D532" s="87"/>
      <c r="E532" s="87"/>
      <c r="F532" s="87"/>
      <c r="G532" s="89"/>
      <c r="H532" s="89"/>
      <c r="I532" s="89"/>
      <c r="J532" s="89"/>
      <c r="K532" s="89"/>
      <c r="L532" s="89"/>
      <c r="M532" s="89"/>
      <c r="N532" s="89"/>
      <c r="O532" s="89"/>
      <c r="P532" s="89"/>
      <c r="Q532" s="89"/>
      <c r="R532" s="89"/>
      <c r="S532" s="89"/>
      <c r="T532" s="89"/>
      <c r="U532" s="89"/>
      <c r="V532" s="89"/>
      <c r="W532" s="89"/>
    </row>
    <row r="533" spans="1:23" s="102" customFormat="1" ht="15" customHeight="1" x14ac:dyDescent="0.2">
      <c r="A533" s="180"/>
      <c r="B533" s="71"/>
      <c r="C533" s="181"/>
      <c r="D533" s="87"/>
      <c r="E533" s="87"/>
      <c r="F533" s="87"/>
      <c r="G533" s="89"/>
      <c r="H533" s="89"/>
      <c r="I533" s="89"/>
      <c r="J533" s="89"/>
      <c r="K533" s="89"/>
      <c r="L533" s="89"/>
      <c r="M533" s="89"/>
      <c r="N533" s="89"/>
      <c r="O533" s="89"/>
      <c r="P533" s="89"/>
      <c r="Q533" s="89"/>
      <c r="R533" s="89"/>
      <c r="S533" s="89"/>
      <c r="T533" s="89"/>
      <c r="U533" s="89"/>
      <c r="V533" s="89"/>
      <c r="W533" s="89"/>
    </row>
    <row r="534" spans="1:23" s="102" customFormat="1" ht="15" customHeight="1" x14ac:dyDescent="0.2">
      <c r="A534" s="180"/>
      <c r="B534" s="71"/>
      <c r="C534" s="181"/>
      <c r="D534" s="87"/>
      <c r="E534" s="87"/>
      <c r="F534" s="87"/>
      <c r="G534" s="89"/>
      <c r="H534" s="89"/>
      <c r="I534" s="89"/>
      <c r="J534" s="89"/>
      <c r="K534" s="89"/>
      <c r="L534" s="89"/>
      <c r="M534" s="89"/>
      <c r="N534" s="89"/>
      <c r="O534" s="89"/>
      <c r="P534" s="89"/>
      <c r="Q534" s="89"/>
      <c r="R534" s="89"/>
      <c r="S534" s="89"/>
      <c r="T534" s="89"/>
      <c r="U534" s="89"/>
      <c r="V534" s="89"/>
      <c r="W534" s="89"/>
    </row>
    <row r="535" spans="1:23" s="102" customFormat="1" ht="15" customHeight="1" x14ac:dyDescent="0.2">
      <c r="A535" s="180"/>
      <c r="B535" s="71"/>
      <c r="C535" s="181"/>
      <c r="D535" s="87"/>
      <c r="E535" s="87"/>
      <c r="F535" s="87"/>
      <c r="G535" s="89"/>
      <c r="H535" s="89"/>
      <c r="I535" s="89"/>
      <c r="J535" s="89"/>
      <c r="K535" s="89"/>
      <c r="L535" s="89"/>
      <c r="M535" s="89"/>
      <c r="N535" s="89"/>
      <c r="O535" s="89"/>
      <c r="P535" s="89"/>
      <c r="Q535" s="89"/>
      <c r="R535" s="89"/>
      <c r="S535" s="89"/>
      <c r="T535" s="89"/>
      <c r="U535" s="89"/>
      <c r="V535" s="89"/>
      <c r="W535" s="89"/>
    </row>
    <row r="536" spans="1:23" s="102" customFormat="1" ht="15" customHeight="1" x14ac:dyDescent="0.2">
      <c r="A536" s="180"/>
      <c r="B536" s="71"/>
      <c r="C536" s="181"/>
      <c r="D536" s="87"/>
      <c r="E536" s="87"/>
      <c r="F536" s="87"/>
      <c r="G536" s="89"/>
      <c r="H536" s="89"/>
      <c r="I536" s="89"/>
      <c r="J536" s="89"/>
      <c r="K536" s="89"/>
      <c r="L536" s="89"/>
      <c r="M536" s="89"/>
      <c r="N536" s="89"/>
      <c r="O536" s="89"/>
      <c r="P536" s="89"/>
      <c r="Q536" s="89"/>
      <c r="R536" s="89"/>
      <c r="S536" s="89"/>
      <c r="T536" s="89"/>
      <c r="U536" s="89"/>
      <c r="V536" s="89"/>
      <c r="W536" s="89"/>
    </row>
    <row r="537" spans="1:23" s="102" customFormat="1" ht="15" customHeight="1" x14ac:dyDescent="0.2">
      <c r="A537" s="180"/>
      <c r="B537" s="71"/>
      <c r="C537" s="181"/>
      <c r="D537" s="87"/>
      <c r="E537" s="87"/>
      <c r="F537" s="87"/>
      <c r="G537" s="89"/>
      <c r="H537" s="89"/>
      <c r="I537" s="89"/>
      <c r="J537" s="89"/>
      <c r="K537" s="89"/>
      <c r="L537" s="89"/>
      <c r="M537" s="89"/>
      <c r="N537" s="89"/>
      <c r="O537" s="89"/>
      <c r="P537" s="89"/>
      <c r="Q537" s="89"/>
      <c r="R537" s="89"/>
      <c r="S537" s="89"/>
      <c r="T537" s="89"/>
      <c r="U537" s="89"/>
      <c r="V537" s="89"/>
      <c r="W537" s="89"/>
    </row>
    <row r="538" spans="1:23" s="102" customFormat="1" ht="15" customHeight="1" x14ac:dyDescent="0.2">
      <c r="A538" s="180"/>
      <c r="B538" s="71"/>
      <c r="C538" s="181"/>
      <c r="D538" s="87"/>
      <c r="E538" s="87"/>
      <c r="F538" s="87"/>
      <c r="G538" s="89"/>
      <c r="H538" s="89"/>
      <c r="I538" s="89"/>
      <c r="J538" s="89"/>
      <c r="K538" s="89"/>
      <c r="L538" s="89"/>
      <c r="M538" s="89"/>
      <c r="N538" s="89"/>
      <c r="O538" s="89"/>
      <c r="P538" s="89"/>
      <c r="Q538" s="89"/>
      <c r="R538" s="89"/>
      <c r="S538" s="89"/>
      <c r="T538" s="89"/>
      <c r="U538" s="89"/>
      <c r="V538" s="89"/>
      <c r="W538" s="89"/>
    </row>
    <row r="539" spans="1:23" s="102" customFormat="1" ht="15" customHeight="1" x14ac:dyDescent="0.2">
      <c r="A539" s="180"/>
      <c r="B539" s="71"/>
      <c r="C539" s="181"/>
      <c r="D539" s="87"/>
      <c r="E539" s="87"/>
      <c r="F539" s="87"/>
      <c r="G539" s="89"/>
      <c r="H539" s="89"/>
      <c r="I539" s="89"/>
      <c r="J539" s="89"/>
      <c r="K539" s="89"/>
      <c r="L539" s="89"/>
      <c r="M539" s="89"/>
      <c r="N539" s="89"/>
      <c r="O539" s="89"/>
      <c r="P539" s="89"/>
      <c r="Q539" s="89"/>
      <c r="R539" s="89"/>
      <c r="S539" s="89"/>
      <c r="T539" s="89"/>
      <c r="U539" s="89"/>
      <c r="V539" s="89"/>
      <c r="W539" s="89"/>
    </row>
    <row r="540" spans="1:23" s="102" customFormat="1" ht="15" customHeight="1" x14ac:dyDescent="0.2">
      <c r="A540" s="180"/>
      <c r="B540" s="71"/>
      <c r="C540" s="181"/>
      <c r="D540" s="87"/>
      <c r="E540" s="87"/>
      <c r="F540" s="87"/>
      <c r="G540" s="89"/>
      <c r="H540" s="89"/>
      <c r="I540" s="89"/>
      <c r="J540" s="89"/>
      <c r="K540" s="89"/>
      <c r="L540" s="89"/>
      <c r="M540" s="89"/>
      <c r="N540" s="89"/>
      <c r="O540" s="89"/>
      <c r="P540" s="89"/>
      <c r="Q540" s="89"/>
      <c r="R540" s="89"/>
      <c r="S540" s="89"/>
      <c r="T540" s="89"/>
      <c r="U540" s="89"/>
      <c r="V540" s="89"/>
      <c r="W540" s="89"/>
    </row>
    <row r="541" spans="1:23" s="102" customFormat="1" ht="15" customHeight="1" x14ac:dyDescent="0.2">
      <c r="A541" s="180"/>
      <c r="B541" s="71"/>
      <c r="C541" s="181"/>
      <c r="D541" s="87"/>
      <c r="E541" s="87"/>
      <c r="F541" s="87"/>
      <c r="G541" s="89"/>
      <c r="H541" s="89"/>
      <c r="I541" s="89"/>
      <c r="J541" s="89"/>
      <c r="K541" s="89"/>
      <c r="L541" s="89"/>
      <c r="M541" s="89"/>
      <c r="N541" s="89"/>
      <c r="O541" s="89"/>
      <c r="P541" s="89"/>
      <c r="Q541" s="89"/>
      <c r="R541" s="89"/>
      <c r="S541" s="89"/>
      <c r="T541" s="89"/>
      <c r="U541" s="89"/>
      <c r="V541" s="89"/>
      <c r="W541" s="89"/>
    </row>
    <row r="542" spans="1:23" s="102" customFormat="1" ht="15" customHeight="1" x14ac:dyDescent="0.2">
      <c r="A542" s="180"/>
      <c r="B542" s="71"/>
      <c r="C542" s="181"/>
      <c r="D542" s="87"/>
      <c r="E542" s="87"/>
      <c r="F542" s="87"/>
      <c r="G542" s="89"/>
      <c r="H542" s="89"/>
      <c r="I542" s="89"/>
      <c r="J542" s="89"/>
      <c r="K542" s="89"/>
      <c r="L542" s="89"/>
      <c r="M542" s="89"/>
      <c r="N542" s="89"/>
      <c r="O542" s="89"/>
      <c r="P542" s="89"/>
      <c r="Q542" s="89"/>
      <c r="R542" s="89"/>
      <c r="S542" s="89"/>
      <c r="T542" s="89"/>
      <c r="U542" s="89"/>
      <c r="V542" s="89"/>
      <c r="W542" s="89"/>
    </row>
    <row r="543" spans="1:23" s="102" customFormat="1" ht="15" customHeight="1" x14ac:dyDescent="0.2">
      <c r="A543" s="180"/>
      <c r="B543" s="71"/>
      <c r="C543" s="181"/>
      <c r="D543" s="87"/>
      <c r="E543" s="87"/>
      <c r="F543" s="87"/>
      <c r="G543" s="89"/>
      <c r="H543" s="89"/>
      <c r="I543" s="89"/>
      <c r="J543" s="89"/>
      <c r="K543" s="89"/>
      <c r="L543" s="89"/>
      <c r="M543" s="89"/>
      <c r="N543" s="89"/>
      <c r="O543" s="89"/>
      <c r="P543" s="89"/>
      <c r="Q543" s="89"/>
      <c r="R543" s="89"/>
      <c r="S543" s="89"/>
      <c r="T543" s="89"/>
      <c r="U543" s="89"/>
      <c r="V543" s="89"/>
      <c r="W543" s="89"/>
    </row>
    <row r="544" spans="1:23" s="102" customFormat="1" ht="15" customHeight="1" x14ac:dyDescent="0.2">
      <c r="A544" s="180"/>
      <c r="B544" s="71"/>
      <c r="C544" s="181"/>
      <c r="D544" s="87"/>
      <c r="E544" s="87"/>
      <c r="F544" s="87"/>
      <c r="G544" s="89"/>
      <c r="H544" s="89"/>
      <c r="I544" s="89"/>
      <c r="J544" s="89"/>
      <c r="K544" s="89"/>
      <c r="L544" s="89"/>
      <c r="M544" s="89"/>
      <c r="N544" s="89"/>
      <c r="O544" s="89"/>
      <c r="P544" s="89"/>
      <c r="Q544" s="89"/>
      <c r="R544" s="89"/>
      <c r="S544" s="89"/>
      <c r="T544" s="89"/>
      <c r="U544" s="89"/>
      <c r="V544" s="89"/>
      <c r="W544" s="89"/>
    </row>
    <row r="545" spans="1:23" s="102" customFormat="1" ht="15" customHeight="1" x14ac:dyDescent="0.2">
      <c r="A545" s="180"/>
      <c r="B545" s="71"/>
      <c r="C545" s="181"/>
      <c r="D545" s="87"/>
      <c r="E545" s="87"/>
      <c r="F545" s="87"/>
      <c r="G545" s="89"/>
      <c r="H545" s="89"/>
      <c r="I545" s="89"/>
      <c r="J545" s="89"/>
      <c r="K545" s="89"/>
      <c r="L545" s="89"/>
      <c r="M545" s="89"/>
      <c r="N545" s="89"/>
      <c r="O545" s="89"/>
      <c r="P545" s="89"/>
      <c r="Q545" s="89"/>
      <c r="R545" s="89"/>
      <c r="S545" s="89"/>
      <c r="T545" s="89"/>
      <c r="U545" s="89"/>
      <c r="V545" s="89"/>
      <c r="W545" s="89"/>
    </row>
    <row r="546" spans="1:23" s="102" customFormat="1" ht="15" customHeight="1" x14ac:dyDescent="0.2">
      <c r="A546" s="180"/>
      <c r="B546" s="71"/>
      <c r="C546" s="181"/>
      <c r="D546" s="87"/>
      <c r="E546" s="87"/>
      <c r="F546" s="87"/>
      <c r="G546" s="89"/>
      <c r="H546" s="89"/>
      <c r="I546" s="89"/>
      <c r="J546" s="89"/>
      <c r="K546" s="89"/>
      <c r="L546" s="89"/>
      <c r="M546" s="89"/>
      <c r="N546" s="89"/>
      <c r="O546" s="89"/>
      <c r="P546" s="89"/>
      <c r="Q546" s="89"/>
      <c r="R546" s="89"/>
      <c r="S546" s="89"/>
      <c r="T546" s="89"/>
      <c r="U546" s="89"/>
      <c r="V546" s="89"/>
      <c r="W546" s="89"/>
    </row>
    <row r="547" spans="1:23" s="102" customFormat="1" ht="15" customHeight="1" x14ac:dyDescent="0.2">
      <c r="A547" s="180"/>
      <c r="B547" s="71"/>
      <c r="C547" s="181"/>
      <c r="D547" s="87"/>
      <c r="E547" s="87"/>
      <c r="F547" s="87"/>
      <c r="G547" s="89"/>
      <c r="H547" s="89"/>
      <c r="I547" s="89"/>
      <c r="J547" s="89"/>
      <c r="K547" s="89"/>
      <c r="L547" s="89"/>
      <c r="M547" s="89"/>
      <c r="N547" s="89"/>
      <c r="O547" s="89"/>
      <c r="P547" s="89"/>
      <c r="Q547" s="89"/>
      <c r="R547" s="89"/>
      <c r="S547" s="89"/>
      <c r="T547" s="89"/>
      <c r="U547" s="89"/>
      <c r="V547" s="89"/>
      <c r="W547" s="89"/>
    </row>
    <row r="548" spans="1:23" s="102" customFormat="1" ht="15" customHeight="1" x14ac:dyDescent="0.2">
      <c r="A548" s="180"/>
      <c r="B548" s="71"/>
      <c r="C548" s="181"/>
      <c r="D548" s="87"/>
      <c r="E548" s="87"/>
      <c r="F548" s="87"/>
      <c r="G548" s="89"/>
      <c r="H548" s="89"/>
      <c r="I548" s="89"/>
      <c r="J548" s="89"/>
      <c r="K548" s="89"/>
      <c r="L548" s="89"/>
      <c r="M548" s="89"/>
      <c r="N548" s="89"/>
      <c r="O548" s="89"/>
      <c r="P548" s="89"/>
      <c r="Q548" s="89"/>
      <c r="R548" s="89"/>
      <c r="S548" s="89"/>
      <c r="T548" s="89"/>
      <c r="U548" s="89"/>
      <c r="V548" s="89"/>
      <c r="W548" s="89"/>
    </row>
    <row r="549" spans="1:23" s="102" customFormat="1" ht="15" customHeight="1" x14ac:dyDescent="0.2">
      <c r="A549" s="180"/>
      <c r="B549" s="71"/>
      <c r="C549" s="181"/>
      <c r="D549" s="87"/>
      <c r="E549" s="87"/>
      <c r="F549" s="87"/>
      <c r="G549" s="89"/>
      <c r="H549" s="89"/>
      <c r="I549" s="89"/>
      <c r="J549" s="89"/>
      <c r="K549" s="89"/>
      <c r="L549" s="89"/>
      <c r="M549" s="89"/>
      <c r="N549" s="89"/>
      <c r="O549" s="89"/>
      <c r="P549" s="89"/>
      <c r="Q549" s="89"/>
      <c r="R549" s="89"/>
      <c r="S549" s="89"/>
      <c r="T549" s="89"/>
      <c r="U549" s="89"/>
      <c r="V549" s="89"/>
      <c r="W549" s="89"/>
    </row>
    <row r="550" spans="1:23" s="102" customFormat="1" ht="15" customHeight="1" x14ac:dyDescent="0.2">
      <c r="A550" s="180"/>
      <c r="B550" s="71"/>
      <c r="C550" s="181"/>
      <c r="D550" s="87"/>
      <c r="E550" s="87"/>
      <c r="F550" s="87"/>
      <c r="G550" s="89"/>
      <c r="H550" s="89"/>
      <c r="I550" s="89"/>
      <c r="J550" s="89"/>
      <c r="K550" s="89"/>
      <c r="L550" s="89"/>
      <c r="M550" s="89"/>
      <c r="N550" s="89"/>
      <c r="O550" s="89"/>
      <c r="P550" s="89"/>
      <c r="Q550" s="89"/>
      <c r="R550" s="89"/>
      <c r="S550" s="89"/>
      <c r="T550" s="89"/>
      <c r="U550" s="89"/>
      <c r="V550" s="89"/>
      <c r="W550" s="89"/>
    </row>
    <row r="551" spans="1:23" s="102" customFormat="1" ht="15" customHeight="1" x14ac:dyDescent="0.2">
      <c r="A551" s="180"/>
      <c r="B551" s="71"/>
      <c r="C551" s="181"/>
      <c r="D551" s="87"/>
      <c r="E551" s="87"/>
      <c r="F551" s="87"/>
      <c r="G551" s="89"/>
      <c r="H551" s="89"/>
      <c r="I551" s="89"/>
      <c r="J551" s="89"/>
      <c r="K551" s="89"/>
      <c r="L551" s="89"/>
      <c r="M551" s="89"/>
      <c r="N551" s="89"/>
      <c r="O551" s="89"/>
      <c r="P551" s="89"/>
      <c r="Q551" s="89"/>
      <c r="R551" s="89"/>
      <c r="S551" s="89"/>
      <c r="T551" s="89"/>
      <c r="U551" s="89"/>
      <c r="V551" s="89"/>
      <c r="W551" s="89"/>
    </row>
    <row r="552" spans="1:23" s="102" customFormat="1" ht="15" customHeight="1" x14ac:dyDescent="0.2">
      <c r="A552" s="180"/>
      <c r="B552" s="71"/>
      <c r="C552" s="181"/>
      <c r="D552" s="87"/>
      <c r="E552" s="87"/>
      <c r="F552" s="87"/>
      <c r="G552" s="89"/>
      <c r="H552" s="89"/>
      <c r="I552" s="89"/>
      <c r="J552" s="89"/>
      <c r="K552" s="89"/>
      <c r="L552" s="89"/>
      <c r="M552" s="89"/>
      <c r="N552" s="89"/>
      <c r="O552" s="89"/>
      <c r="P552" s="89"/>
      <c r="Q552" s="89"/>
      <c r="R552" s="89"/>
      <c r="S552" s="89"/>
      <c r="T552" s="89"/>
      <c r="U552" s="89"/>
      <c r="V552" s="89"/>
      <c r="W552" s="89"/>
    </row>
    <row r="553" spans="1:23" s="102" customFormat="1" ht="15" customHeight="1" x14ac:dyDescent="0.2">
      <c r="A553" s="180"/>
      <c r="B553" s="71"/>
      <c r="C553" s="181"/>
      <c r="D553" s="87"/>
      <c r="E553" s="87"/>
      <c r="F553" s="87"/>
      <c r="G553" s="89"/>
      <c r="H553" s="89"/>
      <c r="I553" s="89"/>
      <c r="J553" s="89"/>
      <c r="K553" s="89"/>
      <c r="L553" s="89"/>
      <c r="M553" s="89"/>
      <c r="N553" s="89"/>
      <c r="O553" s="89"/>
      <c r="P553" s="89"/>
      <c r="Q553" s="89"/>
      <c r="R553" s="89"/>
      <c r="S553" s="89"/>
      <c r="T553" s="89"/>
      <c r="U553" s="89"/>
      <c r="V553" s="89"/>
      <c r="W553" s="89"/>
    </row>
    <row r="554" spans="1:23" s="102" customFormat="1" ht="15" customHeight="1" x14ac:dyDescent="0.2">
      <c r="A554" s="180"/>
      <c r="B554" s="71"/>
      <c r="C554" s="181"/>
      <c r="D554" s="87"/>
      <c r="E554" s="87"/>
      <c r="F554" s="87"/>
      <c r="G554" s="89"/>
      <c r="H554" s="89"/>
      <c r="I554" s="89"/>
      <c r="J554" s="89"/>
      <c r="K554" s="89"/>
      <c r="L554" s="89"/>
      <c r="M554" s="89"/>
      <c r="N554" s="89"/>
      <c r="O554" s="89"/>
      <c r="P554" s="89"/>
      <c r="Q554" s="89"/>
      <c r="R554" s="89"/>
      <c r="S554" s="89"/>
      <c r="T554" s="89"/>
      <c r="U554" s="89"/>
      <c r="V554" s="89"/>
      <c r="W554" s="89"/>
    </row>
    <row r="555" spans="1:23" s="102" customFormat="1" ht="15" customHeight="1" x14ac:dyDescent="0.2">
      <c r="A555" s="180"/>
      <c r="B555" s="71"/>
      <c r="C555" s="181"/>
      <c r="D555" s="87"/>
      <c r="E555" s="87"/>
      <c r="F555" s="87"/>
      <c r="G555" s="89"/>
      <c r="H555" s="89"/>
      <c r="I555" s="89"/>
      <c r="J555" s="89"/>
      <c r="K555" s="89"/>
      <c r="L555" s="89"/>
      <c r="M555" s="89"/>
      <c r="N555" s="89"/>
      <c r="O555" s="89"/>
      <c r="P555" s="89"/>
      <c r="Q555" s="89"/>
      <c r="R555" s="89"/>
      <c r="S555" s="89"/>
      <c r="T555" s="89"/>
      <c r="U555" s="89"/>
      <c r="V555" s="89"/>
      <c r="W555" s="89"/>
    </row>
    <row r="556" spans="1:23" s="102" customFormat="1" ht="15" customHeight="1" x14ac:dyDescent="0.2">
      <c r="A556" s="180"/>
      <c r="B556" s="71"/>
      <c r="C556" s="181"/>
      <c r="D556" s="87"/>
      <c r="E556" s="87"/>
      <c r="F556" s="87"/>
      <c r="G556" s="89"/>
      <c r="H556" s="89"/>
      <c r="I556" s="89"/>
      <c r="J556" s="89"/>
      <c r="K556" s="89"/>
      <c r="L556" s="89"/>
      <c r="M556" s="89"/>
      <c r="N556" s="89"/>
      <c r="O556" s="89"/>
      <c r="P556" s="89"/>
      <c r="Q556" s="89"/>
      <c r="R556" s="89"/>
      <c r="S556" s="89"/>
      <c r="T556" s="89"/>
      <c r="U556" s="89"/>
      <c r="V556" s="89"/>
      <c r="W556" s="89"/>
    </row>
    <row r="557" spans="1:23" s="102" customFormat="1" ht="15" customHeight="1" x14ac:dyDescent="0.2">
      <c r="A557" s="180"/>
      <c r="B557" s="71"/>
      <c r="C557" s="181"/>
      <c r="D557" s="87"/>
      <c r="E557" s="87"/>
      <c r="F557" s="87"/>
      <c r="G557" s="89"/>
      <c r="H557" s="89"/>
      <c r="I557" s="89"/>
      <c r="J557" s="89"/>
      <c r="K557" s="89"/>
      <c r="L557" s="89"/>
      <c r="M557" s="89"/>
      <c r="N557" s="89"/>
      <c r="O557" s="89"/>
      <c r="P557" s="89"/>
      <c r="Q557" s="89"/>
      <c r="R557" s="89"/>
      <c r="S557" s="89"/>
      <c r="T557" s="89"/>
      <c r="U557" s="89"/>
      <c r="V557" s="89"/>
      <c r="W557" s="89"/>
    </row>
    <row r="558" spans="1:23" s="102" customFormat="1" ht="15" customHeight="1" x14ac:dyDescent="0.2">
      <c r="A558" s="180"/>
      <c r="B558" s="71"/>
      <c r="C558" s="181"/>
      <c r="D558" s="87"/>
      <c r="E558" s="87"/>
      <c r="F558" s="87"/>
      <c r="G558" s="89"/>
      <c r="H558" s="89"/>
      <c r="I558" s="89"/>
      <c r="J558" s="89"/>
      <c r="K558" s="89"/>
      <c r="L558" s="89"/>
      <c r="M558" s="89"/>
      <c r="N558" s="89"/>
      <c r="O558" s="89"/>
      <c r="P558" s="89"/>
      <c r="Q558" s="89"/>
      <c r="R558" s="89"/>
      <c r="S558" s="89"/>
      <c r="T558" s="89"/>
      <c r="U558" s="89"/>
      <c r="V558" s="89"/>
      <c r="W558" s="89"/>
    </row>
    <row r="559" spans="1:23" s="102" customFormat="1" ht="15" customHeight="1" x14ac:dyDescent="0.2">
      <c r="A559" s="180"/>
      <c r="B559" s="71"/>
      <c r="C559" s="181"/>
      <c r="D559" s="87"/>
      <c r="E559" s="87"/>
      <c r="F559" s="87"/>
      <c r="G559" s="89"/>
      <c r="H559" s="89"/>
      <c r="I559" s="89"/>
      <c r="J559" s="89"/>
      <c r="K559" s="89"/>
      <c r="L559" s="89"/>
      <c r="M559" s="89"/>
      <c r="N559" s="89"/>
      <c r="O559" s="89"/>
      <c r="P559" s="89"/>
      <c r="Q559" s="89"/>
      <c r="R559" s="89"/>
      <c r="S559" s="89"/>
      <c r="T559" s="89"/>
      <c r="U559" s="89"/>
      <c r="V559" s="89"/>
      <c r="W559" s="89"/>
    </row>
    <row r="560" spans="1:23" s="102" customFormat="1" ht="15" customHeight="1" x14ac:dyDescent="0.2">
      <c r="A560" s="180"/>
      <c r="B560" s="71"/>
      <c r="C560" s="181"/>
      <c r="D560" s="87"/>
      <c r="E560" s="87"/>
      <c r="F560" s="87"/>
      <c r="G560" s="89"/>
      <c r="H560" s="89"/>
      <c r="I560" s="89"/>
      <c r="J560" s="89"/>
      <c r="K560" s="89"/>
      <c r="L560" s="89"/>
      <c r="M560" s="89"/>
      <c r="N560" s="89"/>
      <c r="O560" s="89"/>
      <c r="P560" s="89"/>
      <c r="Q560" s="89"/>
      <c r="R560" s="89"/>
      <c r="S560" s="89"/>
      <c r="T560" s="89"/>
      <c r="U560" s="89"/>
      <c r="V560" s="89"/>
      <c r="W560" s="89"/>
    </row>
    <row r="561" spans="1:23" s="102" customFormat="1" ht="15" customHeight="1" x14ac:dyDescent="0.2">
      <c r="A561" s="180"/>
      <c r="B561" s="71"/>
      <c r="C561" s="181"/>
      <c r="D561" s="87"/>
      <c r="E561" s="87"/>
      <c r="F561" s="87"/>
      <c r="G561" s="89"/>
      <c r="H561" s="89"/>
      <c r="I561" s="89"/>
      <c r="J561" s="89"/>
      <c r="K561" s="89"/>
      <c r="L561" s="89"/>
      <c r="M561" s="89"/>
      <c r="N561" s="89"/>
      <c r="O561" s="89"/>
      <c r="P561" s="89"/>
      <c r="Q561" s="89"/>
      <c r="R561" s="89"/>
      <c r="S561" s="89"/>
      <c r="T561" s="89"/>
      <c r="U561" s="89"/>
      <c r="V561" s="89"/>
      <c r="W561" s="89"/>
    </row>
    <row r="562" spans="1:23" s="102" customFormat="1" ht="15" customHeight="1" x14ac:dyDescent="0.2">
      <c r="A562" s="180"/>
      <c r="B562" s="71"/>
      <c r="C562" s="181"/>
      <c r="D562" s="87"/>
      <c r="E562" s="87"/>
      <c r="F562" s="87"/>
      <c r="G562" s="89"/>
      <c r="H562" s="89"/>
      <c r="I562" s="89"/>
      <c r="J562" s="89"/>
      <c r="K562" s="89"/>
      <c r="L562" s="89"/>
      <c r="M562" s="89"/>
      <c r="N562" s="89"/>
      <c r="O562" s="89"/>
      <c r="P562" s="89"/>
      <c r="Q562" s="89"/>
      <c r="R562" s="89"/>
      <c r="S562" s="89"/>
      <c r="T562" s="89"/>
      <c r="U562" s="89"/>
      <c r="V562" s="89"/>
      <c r="W562" s="89"/>
    </row>
    <row r="563" spans="1:23" s="102" customFormat="1" ht="15" customHeight="1" x14ac:dyDescent="0.2">
      <c r="A563" s="180"/>
      <c r="B563" s="71"/>
      <c r="C563" s="181"/>
      <c r="D563" s="87"/>
      <c r="E563" s="87"/>
      <c r="F563" s="87"/>
      <c r="G563" s="89"/>
      <c r="H563" s="89"/>
      <c r="I563" s="89"/>
      <c r="J563" s="89"/>
      <c r="K563" s="89"/>
      <c r="L563" s="89"/>
      <c r="M563" s="89"/>
      <c r="N563" s="89"/>
      <c r="O563" s="89"/>
      <c r="P563" s="89"/>
      <c r="Q563" s="89"/>
      <c r="R563" s="89"/>
      <c r="S563" s="89"/>
      <c r="T563" s="89"/>
      <c r="U563" s="89"/>
      <c r="V563" s="89"/>
      <c r="W563" s="89"/>
    </row>
    <row r="564" spans="1:23" s="102" customFormat="1" ht="15" customHeight="1" x14ac:dyDescent="0.2">
      <c r="A564" s="180"/>
      <c r="B564" s="71"/>
      <c r="C564" s="181"/>
      <c r="D564" s="87"/>
      <c r="E564" s="87"/>
      <c r="F564" s="87"/>
      <c r="G564" s="89"/>
      <c r="H564" s="89"/>
      <c r="I564" s="89"/>
      <c r="J564" s="89"/>
      <c r="K564" s="89"/>
      <c r="L564" s="89"/>
      <c r="M564" s="89"/>
      <c r="N564" s="89"/>
      <c r="O564" s="89"/>
      <c r="P564" s="89"/>
      <c r="Q564" s="89"/>
      <c r="R564" s="89"/>
      <c r="S564" s="89"/>
      <c r="T564" s="89"/>
      <c r="U564" s="89"/>
      <c r="V564" s="89"/>
      <c r="W564" s="89"/>
    </row>
    <row r="565" spans="1:23" s="102" customFormat="1" ht="15" customHeight="1" x14ac:dyDescent="0.2">
      <c r="A565" s="180"/>
      <c r="B565" s="71"/>
      <c r="C565" s="181"/>
      <c r="D565" s="87"/>
      <c r="E565" s="87"/>
      <c r="F565" s="87"/>
      <c r="G565" s="89"/>
      <c r="H565" s="89"/>
      <c r="I565" s="89"/>
      <c r="J565" s="89"/>
      <c r="K565" s="89"/>
      <c r="L565" s="89"/>
      <c r="M565" s="89"/>
      <c r="N565" s="89"/>
      <c r="O565" s="89"/>
      <c r="P565" s="89"/>
      <c r="Q565" s="89"/>
      <c r="R565" s="89"/>
      <c r="S565" s="89"/>
      <c r="T565" s="89"/>
      <c r="U565" s="89"/>
      <c r="V565" s="89"/>
      <c r="W565" s="89"/>
    </row>
    <row r="566" spans="1:23" s="102" customFormat="1" ht="15" customHeight="1" x14ac:dyDescent="0.2">
      <c r="A566" s="180"/>
      <c r="B566" s="71"/>
      <c r="C566" s="181"/>
      <c r="D566" s="87"/>
      <c r="E566" s="87"/>
      <c r="F566" s="87"/>
      <c r="G566" s="89"/>
      <c r="H566" s="89"/>
      <c r="I566" s="89"/>
      <c r="J566" s="89"/>
      <c r="K566" s="89"/>
      <c r="L566" s="89"/>
      <c r="M566" s="89"/>
      <c r="N566" s="89"/>
      <c r="O566" s="89"/>
      <c r="P566" s="89"/>
      <c r="Q566" s="89"/>
      <c r="R566" s="89"/>
      <c r="S566" s="89"/>
      <c r="T566" s="89"/>
      <c r="U566" s="89"/>
      <c r="V566" s="89"/>
      <c r="W566" s="89"/>
    </row>
    <row r="567" spans="1:23" s="102" customFormat="1" ht="15" customHeight="1" x14ac:dyDescent="0.2">
      <c r="A567" s="180"/>
      <c r="B567" s="71"/>
      <c r="C567" s="181"/>
      <c r="D567" s="87"/>
      <c r="E567" s="87"/>
      <c r="F567" s="87"/>
      <c r="G567" s="89"/>
      <c r="H567" s="89"/>
      <c r="I567" s="89"/>
      <c r="J567" s="89"/>
      <c r="K567" s="89"/>
      <c r="L567" s="89"/>
      <c r="M567" s="89"/>
      <c r="N567" s="89"/>
      <c r="O567" s="89"/>
      <c r="P567" s="89"/>
      <c r="Q567" s="89"/>
      <c r="R567" s="89"/>
      <c r="S567" s="89"/>
      <c r="T567" s="89"/>
      <c r="U567" s="89"/>
      <c r="V567" s="89"/>
      <c r="W567" s="89"/>
    </row>
    <row r="568" spans="1:23" s="102" customFormat="1" ht="15" customHeight="1" x14ac:dyDescent="0.2">
      <c r="A568" s="180"/>
      <c r="B568" s="71"/>
      <c r="C568" s="181"/>
      <c r="D568" s="87"/>
      <c r="E568" s="87"/>
      <c r="F568" s="87"/>
      <c r="G568" s="89"/>
      <c r="H568" s="89"/>
      <c r="I568" s="89"/>
      <c r="J568" s="89"/>
      <c r="K568" s="89"/>
      <c r="L568" s="89"/>
      <c r="M568" s="89"/>
      <c r="N568" s="89"/>
      <c r="O568" s="89"/>
      <c r="P568" s="89"/>
      <c r="Q568" s="89"/>
      <c r="R568" s="89"/>
      <c r="S568" s="89"/>
      <c r="T568" s="89"/>
      <c r="U568" s="89"/>
      <c r="V568" s="89"/>
      <c r="W568" s="89"/>
    </row>
    <row r="569" spans="1:23" s="102" customFormat="1" ht="15" customHeight="1" x14ac:dyDescent="0.2">
      <c r="A569" s="180"/>
      <c r="B569" s="71"/>
      <c r="C569" s="181"/>
      <c r="D569" s="87"/>
      <c r="E569" s="87"/>
      <c r="F569" s="87"/>
      <c r="G569" s="89"/>
      <c r="H569" s="89"/>
      <c r="I569" s="89"/>
      <c r="J569" s="89"/>
      <c r="K569" s="89"/>
      <c r="L569" s="89"/>
      <c r="M569" s="89"/>
      <c r="N569" s="89"/>
      <c r="O569" s="89"/>
      <c r="P569" s="89"/>
      <c r="Q569" s="89"/>
      <c r="R569" s="89"/>
      <c r="S569" s="89"/>
      <c r="T569" s="89"/>
      <c r="U569" s="89"/>
      <c r="V569" s="89"/>
      <c r="W569" s="89"/>
    </row>
    <row r="570" spans="1:23" s="102" customFormat="1" ht="15" customHeight="1" x14ac:dyDescent="0.2">
      <c r="A570" s="180"/>
      <c r="B570" s="71"/>
      <c r="C570" s="181"/>
      <c r="D570" s="87"/>
      <c r="E570" s="87"/>
      <c r="F570" s="87"/>
      <c r="G570" s="89"/>
      <c r="H570" s="89"/>
      <c r="I570" s="89"/>
      <c r="J570" s="89"/>
      <c r="K570" s="89"/>
      <c r="L570" s="89"/>
      <c r="M570" s="89"/>
      <c r="N570" s="89"/>
      <c r="O570" s="89"/>
      <c r="P570" s="89"/>
      <c r="Q570" s="89"/>
      <c r="R570" s="89"/>
      <c r="S570" s="89"/>
      <c r="T570" s="89"/>
      <c r="U570" s="89"/>
      <c r="V570" s="89"/>
      <c r="W570" s="89"/>
    </row>
    <row r="571" spans="1:23" s="102" customFormat="1" ht="15" customHeight="1" x14ac:dyDescent="0.2">
      <c r="A571" s="180"/>
      <c r="B571" s="71"/>
      <c r="C571" s="181"/>
      <c r="D571" s="87"/>
      <c r="E571" s="87"/>
      <c r="F571" s="87"/>
      <c r="G571" s="89"/>
      <c r="H571" s="89"/>
      <c r="I571" s="89"/>
      <c r="J571" s="89"/>
      <c r="K571" s="89"/>
      <c r="L571" s="89"/>
      <c r="M571" s="89"/>
      <c r="N571" s="89"/>
      <c r="O571" s="89"/>
      <c r="P571" s="89"/>
      <c r="Q571" s="89"/>
      <c r="R571" s="89"/>
      <c r="S571" s="89"/>
      <c r="T571" s="89"/>
      <c r="U571" s="89"/>
      <c r="V571" s="89"/>
      <c r="W571" s="89"/>
    </row>
    <row r="572" spans="1:23" s="102" customFormat="1" ht="15" customHeight="1" x14ac:dyDescent="0.2">
      <c r="A572" s="180"/>
      <c r="B572" s="71"/>
      <c r="C572" s="181"/>
      <c r="D572" s="87"/>
      <c r="E572" s="87"/>
      <c r="F572" s="87"/>
      <c r="G572" s="89"/>
      <c r="H572" s="89"/>
      <c r="I572" s="89"/>
      <c r="J572" s="89"/>
      <c r="K572" s="89"/>
      <c r="L572" s="89"/>
      <c r="M572" s="89"/>
      <c r="N572" s="89"/>
      <c r="O572" s="89"/>
      <c r="P572" s="89"/>
      <c r="Q572" s="89"/>
      <c r="R572" s="89"/>
      <c r="S572" s="89"/>
      <c r="T572" s="89"/>
      <c r="U572" s="89"/>
      <c r="V572" s="89"/>
      <c r="W572" s="89"/>
    </row>
    <row r="573" spans="1:23" s="102" customFormat="1" ht="15" customHeight="1" x14ac:dyDescent="0.2">
      <c r="A573" s="180"/>
      <c r="B573" s="71"/>
      <c r="C573" s="181"/>
      <c r="D573" s="87"/>
      <c r="E573" s="87"/>
      <c r="F573" s="87"/>
      <c r="G573" s="89"/>
      <c r="H573" s="89"/>
      <c r="I573" s="89"/>
      <c r="J573" s="89"/>
      <c r="K573" s="89"/>
      <c r="L573" s="89"/>
      <c r="M573" s="89"/>
      <c r="N573" s="89"/>
      <c r="O573" s="89"/>
      <c r="P573" s="89"/>
      <c r="Q573" s="89"/>
      <c r="R573" s="89"/>
      <c r="S573" s="89"/>
      <c r="T573" s="89"/>
      <c r="U573" s="89"/>
      <c r="V573" s="89"/>
      <c r="W573" s="89"/>
    </row>
    <row r="574" spans="1:23" s="102" customFormat="1" ht="15" customHeight="1" x14ac:dyDescent="0.2">
      <c r="A574" s="180"/>
      <c r="B574" s="71"/>
      <c r="C574" s="181"/>
      <c r="D574" s="87"/>
      <c r="E574" s="87"/>
      <c r="F574" s="87"/>
      <c r="G574" s="89"/>
      <c r="H574" s="89"/>
      <c r="I574" s="89"/>
      <c r="J574" s="89"/>
      <c r="K574" s="89"/>
      <c r="L574" s="89"/>
      <c r="M574" s="89"/>
      <c r="N574" s="89"/>
      <c r="O574" s="89"/>
      <c r="P574" s="89"/>
      <c r="Q574" s="89"/>
      <c r="R574" s="89"/>
      <c r="S574" s="89"/>
      <c r="T574" s="89"/>
      <c r="U574" s="89"/>
      <c r="V574" s="89"/>
      <c r="W574" s="89"/>
    </row>
    <row r="575" spans="1:23" s="102" customFormat="1" ht="15" customHeight="1" x14ac:dyDescent="0.2">
      <c r="A575" s="180"/>
      <c r="B575" s="71"/>
      <c r="C575" s="181"/>
      <c r="D575" s="87"/>
      <c r="E575" s="87"/>
      <c r="F575" s="87"/>
      <c r="G575" s="89"/>
      <c r="H575" s="89"/>
      <c r="I575" s="89"/>
      <c r="J575" s="89"/>
      <c r="K575" s="89"/>
      <c r="L575" s="89"/>
      <c r="M575" s="89"/>
      <c r="N575" s="89"/>
      <c r="O575" s="89"/>
      <c r="P575" s="89"/>
      <c r="Q575" s="89"/>
      <c r="R575" s="89"/>
      <c r="S575" s="89"/>
      <c r="T575" s="89"/>
      <c r="U575" s="89"/>
      <c r="V575" s="89"/>
      <c r="W575" s="89"/>
    </row>
    <row r="576" spans="1:23" s="102" customFormat="1" ht="15" customHeight="1" x14ac:dyDescent="0.2">
      <c r="A576" s="180"/>
      <c r="B576" s="71"/>
      <c r="C576" s="181"/>
      <c r="D576" s="87"/>
      <c r="E576" s="87"/>
      <c r="F576" s="87"/>
      <c r="G576" s="89"/>
      <c r="H576" s="89"/>
      <c r="I576" s="89"/>
      <c r="J576" s="89"/>
      <c r="K576" s="89"/>
      <c r="L576" s="89"/>
      <c r="M576" s="89"/>
      <c r="N576" s="89"/>
      <c r="O576" s="89"/>
      <c r="P576" s="89"/>
      <c r="Q576" s="89"/>
      <c r="R576" s="89"/>
      <c r="S576" s="89"/>
      <c r="T576" s="89"/>
      <c r="U576" s="89"/>
      <c r="V576" s="89"/>
      <c r="W576" s="89"/>
    </row>
    <row r="577" spans="1:23" s="102" customFormat="1" ht="15" customHeight="1" x14ac:dyDescent="0.2">
      <c r="A577" s="180"/>
      <c r="B577" s="71"/>
      <c r="C577" s="181"/>
      <c r="D577" s="87"/>
      <c r="E577" s="87"/>
      <c r="F577" s="87"/>
      <c r="G577" s="89"/>
      <c r="H577" s="89"/>
      <c r="I577" s="89"/>
      <c r="J577" s="89"/>
      <c r="K577" s="89"/>
      <c r="L577" s="89"/>
      <c r="M577" s="89"/>
      <c r="N577" s="89"/>
      <c r="O577" s="89"/>
      <c r="P577" s="89"/>
      <c r="Q577" s="89"/>
      <c r="R577" s="89"/>
      <c r="S577" s="89"/>
      <c r="T577" s="89"/>
      <c r="U577" s="89"/>
      <c r="V577" s="89"/>
      <c r="W577" s="89"/>
    </row>
    <row r="578" spans="1:23" s="102" customFormat="1" ht="15" customHeight="1" x14ac:dyDescent="0.2">
      <c r="A578" s="180"/>
      <c r="B578" s="71"/>
      <c r="C578" s="181"/>
      <c r="D578" s="87"/>
      <c r="E578" s="87"/>
      <c r="F578" s="87"/>
      <c r="G578" s="89"/>
      <c r="H578" s="89"/>
      <c r="I578" s="89"/>
      <c r="J578" s="89"/>
      <c r="K578" s="89"/>
      <c r="L578" s="89"/>
      <c r="M578" s="89"/>
      <c r="N578" s="89"/>
      <c r="O578" s="89"/>
      <c r="P578" s="89"/>
      <c r="Q578" s="89"/>
      <c r="R578" s="89"/>
      <c r="S578" s="89"/>
      <c r="T578" s="89"/>
      <c r="U578" s="89"/>
      <c r="V578" s="89"/>
      <c r="W578" s="89"/>
    </row>
    <row r="579" spans="1:23" s="102" customFormat="1" ht="15" customHeight="1" x14ac:dyDescent="0.2">
      <c r="A579" s="180"/>
      <c r="B579" s="71"/>
      <c r="C579" s="181"/>
      <c r="D579" s="87"/>
      <c r="E579" s="87"/>
      <c r="F579" s="87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</row>
    <row r="580" spans="1:23" s="102" customFormat="1" ht="15" customHeight="1" x14ac:dyDescent="0.2">
      <c r="A580" s="180"/>
      <c r="B580" s="71"/>
      <c r="C580" s="181"/>
      <c r="D580" s="87"/>
      <c r="E580" s="87"/>
      <c r="F580" s="87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  <c r="S580" s="89"/>
      <c r="T580" s="89"/>
      <c r="U580" s="89"/>
      <c r="V580" s="89"/>
      <c r="W580" s="89"/>
    </row>
    <row r="581" spans="1:23" s="102" customFormat="1" ht="15" customHeight="1" x14ac:dyDescent="0.2">
      <c r="A581" s="180"/>
      <c r="B581" s="71"/>
      <c r="C581" s="181"/>
      <c r="D581" s="87"/>
      <c r="E581" s="87"/>
      <c r="F581" s="87"/>
      <c r="G581" s="89"/>
      <c r="H581" s="89"/>
      <c r="I581" s="89"/>
      <c r="J581" s="89"/>
      <c r="K581" s="89"/>
      <c r="L581" s="89"/>
      <c r="M581" s="89"/>
      <c r="N581" s="89"/>
      <c r="O581" s="89"/>
      <c r="P581" s="89"/>
      <c r="Q581" s="89"/>
      <c r="R581" s="89"/>
      <c r="S581" s="89"/>
      <c r="T581" s="89"/>
      <c r="U581" s="89"/>
      <c r="V581" s="89"/>
      <c r="W581" s="89"/>
    </row>
    <row r="582" spans="1:23" s="102" customFormat="1" ht="15" customHeight="1" x14ac:dyDescent="0.2">
      <c r="A582" s="180"/>
      <c r="B582" s="71"/>
      <c r="C582" s="181"/>
      <c r="D582" s="87"/>
      <c r="E582" s="87"/>
      <c r="F582" s="87"/>
      <c r="G582" s="89"/>
      <c r="H582" s="89"/>
      <c r="I582" s="89"/>
      <c r="J582" s="89"/>
      <c r="K582" s="89"/>
      <c r="L582" s="89"/>
      <c r="M582" s="89"/>
      <c r="N582" s="89"/>
      <c r="O582" s="89"/>
      <c r="P582" s="89"/>
      <c r="Q582" s="89"/>
      <c r="R582" s="89"/>
      <c r="S582" s="89"/>
      <c r="T582" s="89"/>
      <c r="U582" s="89"/>
      <c r="V582" s="89"/>
      <c r="W582" s="89"/>
    </row>
    <row r="583" spans="1:23" s="102" customFormat="1" ht="15" customHeight="1" x14ac:dyDescent="0.2">
      <c r="A583" s="180"/>
      <c r="B583" s="71"/>
      <c r="C583" s="181"/>
      <c r="D583" s="87"/>
      <c r="E583" s="87"/>
      <c r="F583" s="87"/>
      <c r="G583" s="89"/>
      <c r="H583" s="89"/>
      <c r="I583" s="89"/>
      <c r="J583" s="89"/>
      <c r="K583" s="89"/>
      <c r="L583" s="89"/>
      <c r="M583" s="89"/>
      <c r="N583" s="89"/>
      <c r="O583" s="89"/>
      <c r="P583" s="89"/>
      <c r="Q583" s="89"/>
      <c r="R583" s="89"/>
      <c r="S583" s="89"/>
      <c r="T583" s="89"/>
      <c r="U583" s="89"/>
      <c r="V583" s="89"/>
      <c r="W583" s="89"/>
    </row>
    <row r="584" spans="1:23" s="102" customFormat="1" ht="15" customHeight="1" x14ac:dyDescent="0.2">
      <c r="A584" s="180"/>
      <c r="B584" s="71"/>
      <c r="C584" s="181"/>
      <c r="D584" s="87"/>
      <c r="E584" s="87"/>
      <c r="F584" s="87"/>
      <c r="G584" s="89"/>
      <c r="H584" s="89"/>
      <c r="I584" s="89"/>
      <c r="J584" s="89"/>
      <c r="K584" s="89"/>
      <c r="L584" s="89"/>
      <c r="M584" s="89"/>
      <c r="N584" s="89"/>
      <c r="O584" s="89"/>
      <c r="P584" s="89"/>
      <c r="Q584" s="89"/>
      <c r="R584" s="89"/>
      <c r="S584" s="89"/>
      <c r="T584" s="89"/>
      <c r="U584" s="89"/>
      <c r="V584" s="89"/>
      <c r="W584" s="89"/>
    </row>
    <row r="585" spans="1:23" s="102" customFormat="1" ht="15" customHeight="1" x14ac:dyDescent="0.2">
      <c r="A585" s="180"/>
      <c r="B585" s="71"/>
      <c r="C585" s="181"/>
      <c r="D585" s="87"/>
      <c r="E585" s="87"/>
      <c r="F585" s="87"/>
      <c r="G585" s="89"/>
      <c r="H585" s="89"/>
      <c r="I585" s="89"/>
      <c r="J585" s="89"/>
      <c r="K585" s="89"/>
      <c r="L585" s="89"/>
      <c r="M585" s="89"/>
      <c r="N585" s="89"/>
      <c r="O585" s="89"/>
      <c r="P585" s="89"/>
      <c r="Q585" s="89"/>
      <c r="R585" s="89"/>
      <c r="S585" s="89"/>
      <c r="T585" s="89"/>
      <c r="U585" s="89"/>
      <c r="V585" s="89"/>
      <c r="W585" s="89"/>
    </row>
    <row r="586" spans="1:23" s="102" customFormat="1" ht="15" customHeight="1" x14ac:dyDescent="0.2">
      <c r="A586" s="180"/>
      <c r="B586" s="71"/>
      <c r="C586" s="181"/>
      <c r="D586" s="87"/>
      <c r="E586" s="87"/>
      <c r="F586" s="87"/>
      <c r="G586" s="89"/>
      <c r="H586" s="89"/>
      <c r="I586" s="89"/>
      <c r="J586" s="89"/>
      <c r="K586" s="89"/>
      <c r="L586" s="89"/>
      <c r="M586" s="89"/>
      <c r="N586" s="89"/>
      <c r="O586" s="89"/>
      <c r="P586" s="89"/>
      <c r="Q586" s="89"/>
      <c r="R586" s="89"/>
      <c r="S586" s="89"/>
      <c r="T586" s="89"/>
      <c r="U586" s="89"/>
      <c r="V586" s="89"/>
      <c r="W586" s="89"/>
    </row>
    <row r="587" spans="1:23" s="102" customFormat="1" ht="15.75" customHeight="1" x14ac:dyDescent="0.2">
      <c r="C587" s="182"/>
    </row>
    <row r="588" spans="1:23" s="102" customFormat="1" ht="15.75" customHeight="1" x14ac:dyDescent="0.2">
      <c r="C588" s="182"/>
    </row>
    <row r="589" spans="1:23" s="102" customFormat="1" ht="15.75" customHeight="1" x14ac:dyDescent="0.2">
      <c r="C589" s="182"/>
    </row>
    <row r="590" spans="1:23" s="102" customFormat="1" ht="15.75" customHeight="1" x14ac:dyDescent="0.2">
      <c r="C590" s="182"/>
    </row>
    <row r="591" spans="1:23" s="102" customFormat="1" ht="15.75" customHeight="1" x14ac:dyDescent="0.2">
      <c r="C591" s="182"/>
    </row>
    <row r="592" spans="1:23" s="102" customFormat="1" ht="15.75" customHeight="1" x14ac:dyDescent="0.2">
      <c r="C592" s="182"/>
    </row>
    <row r="593" spans="3:3" s="102" customFormat="1" ht="15.75" customHeight="1" x14ac:dyDescent="0.2">
      <c r="C593" s="182"/>
    </row>
    <row r="594" spans="3:3" s="102" customFormat="1" ht="15.75" customHeight="1" x14ac:dyDescent="0.2">
      <c r="C594" s="182"/>
    </row>
    <row r="595" spans="3:3" s="102" customFormat="1" ht="15.75" customHeight="1" x14ac:dyDescent="0.2">
      <c r="C595" s="182"/>
    </row>
    <row r="596" spans="3:3" s="102" customFormat="1" ht="15.75" customHeight="1" x14ac:dyDescent="0.2">
      <c r="C596" s="182"/>
    </row>
    <row r="597" spans="3:3" s="102" customFormat="1" ht="15.75" customHeight="1" x14ac:dyDescent="0.2">
      <c r="C597" s="182"/>
    </row>
    <row r="598" spans="3:3" s="102" customFormat="1" ht="15.75" customHeight="1" x14ac:dyDescent="0.2">
      <c r="C598" s="182"/>
    </row>
    <row r="599" spans="3:3" s="102" customFormat="1" ht="15.75" customHeight="1" x14ac:dyDescent="0.2">
      <c r="C599" s="182"/>
    </row>
    <row r="600" spans="3:3" s="102" customFormat="1" ht="15.75" customHeight="1" x14ac:dyDescent="0.2">
      <c r="C600" s="182"/>
    </row>
    <row r="601" spans="3:3" s="102" customFormat="1" ht="15.75" customHeight="1" x14ac:dyDescent="0.2">
      <c r="C601" s="182"/>
    </row>
    <row r="602" spans="3:3" s="102" customFormat="1" ht="15.75" customHeight="1" x14ac:dyDescent="0.2">
      <c r="C602" s="182"/>
    </row>
    <row r="603" spans="3:3" s="102" customFormat="1" ht="15.75" customHeight="1" x14ac:dyDescent="0.2">
      <c r="C603" s="182"/>
    </row>
    <row r="604" spans="3:3" s="102" customFormat="1" ht="15.75" customHeight="1" x14ac:dyDescent="0.2">
      <c r="C604" s="182"/>
    </row>
    <row r="605" spans="3:3" s="102" customFormat="1" ht="15.75" customHeight="1" x14ac:dyDescent="0.2">
      <c r="C605" s="182"/>
    </row>
    <row r="606" spans="3:3" s="102" customFormat="1" ht="15.75" customHeight="1" x14ac:dyDescent="0.2">
      <c r="C606" s="182"/>
    </row>
    <row r="607" spans="3:3" s="102" customFormat="1" ht="15.75" customHeight="1" x14ac:dyDescent="0.2">
      <c r="C607" s="182"/>
    </row>
    <row r="608" spans="3:3" s="102" customFormat="1" ht="15.75" customHeight="1" x14ac:dyDescent="0.2">
      <c r="C608" s="182"/>
    </row>
    <row r="609" spans="3:3" s="102" customFormat="1" ht="15.75" customHeight="1" x14ac:dyDescent="0.2">
      <c r="C609" s="182"/>
    </row>
    <row r="610" spans="3:3" s="102" customFormat="1" ht="15.75" customHeight="1" x14ac:dyDescent="0.2">
      <c r="C610" s="182"/>
    </row>
    <row r="611" spans="3:3" s="102" customFormat="1" ht="15.75" customHeight="1" x14ac:dyDescent="0.2">
      <c r="C611" s="182"/>
    </row>
    <row r="612" spans="3:3" s="102" customFormat="1" ht="15.75" customHeight="1" x14ac:dyDescent="0.2">
      <c r="C612" s="182"/>
    </row>
    <row r="613" spans="3:3" s="102" customFormat="1" ht="15.75" customHeight="1" x14ac:dyDescent="0.2">
      <c r="C613" s="182"/>
    </row>
    <row r="614" spans="3:3" s="102" customFormat="1" ht="15.75" customHeight="1" x14ac:dyDescent="0.2">
      <c r="C614" s="182"/>
    </row>
    <row r="615" spans="3:3" s="102" customFormat="1" ht="15.75" customHeight="1" x14ac:dyDescent="0.2">
      <c r="C615" s="182"/>
    </row>
    <row r="616" spans="3:3" s="102" customFormat="1" ht="15.75" customHeight="1" x14ac:dyDescent="0.2">
      <c r="C616" s="182"/>
    </row>
    <row r="617" spans="3:3" s="102" customFormat="1" ht="15.75" customHeight="1" x14ac:dyDescent="0.2">
      <c r="C617" s="182"/>
    </row>
    <row r="618" spans="3:3" s="102" customFormat="1" ht="15.75" customHeight="1" x14ac:dyDescent="0.2">
      <c r="C618" s="182"/>
    </row>
    <row r="619" spans="3:3" s="102" customFormat="1" ht="15.75" customHeight="1" x14ac:dyDescent="0.2">
      <c r="C619" s="182"/>
    </row>
    <row r="620" spans="3:3" s="102" customFormat="1" ht="15.75" customHeight="1" x14ac:dyDescent="0.2">
      <c r="C620" s="182"/>
    </row>
    <row r="621" spans="3:3" s="102" customFormat="1" ht="15.75" customHeight="1" x14ac:dyDescent="0.2">
      <c r="C621" s="182"/>
    </row>
    <row r="622" spans="3:3" s="102" customFormat="1" ht="15.75" customHeight="1" x14ac:dyDescent="0.2">
      <c r="C622" s="182"/>
    </row>
    <row r="623" spans="3:3" s="102" customFormat="1" ht="15.75" customHeight="1" x14ac:dyDescent="0.2">
      <c r="C623" s="182"/>
    </row>
    <row r="624" spans="3:3" s="102" customFormat="1" ht="15.75" customHeight="1" x14ac:dyDescent="0.2">
      <c r="C624" s="182"/>
    </row>
    <row r="625" spans="3:3" s="102" customFormat="1" ht="15.75" customHeight="1" x14ac:dyDescent="0.2">
      <c r="C625" s="182"/>
    </row>
    <row r="626" spans="3:3" s="102" customFormat="1" ht="15.75" customHeight="1" x14ac:dyDescent="0.2">
      <c r="C626" s="182"/>
    </row>
    <row r="627" spans="3:3" s="102" customFormat="1" ht="15.75" customHeight="1" x14ac:dyDescent="0.2">
      <c r="C627" s="182"/>
    </row>
    <row r="628" spans="3:3" s="102" customFormat="1" ht="15.75" customHeight="1" x14ac:dyDescent="0.2">
      <c r="C628" s="182"/>
    </row>
    <row r="629" spans="3:3" s="102" customFormat="1" ht="15.75" customHeight="1" x14ac:dyDescent="0.2">
      <c r="C629" s="182"/>
    </row>
    <row r="630" spans="3:3" s="102" customFormat="1" ht="15.75" customHeight="1" x14ac:dyDescent="0.2">
      <c r="C630" s="182"/>
    </row>
    <row r="631" spans="3:3" s="102" customFormat="1" ht="15.75" customHeight="1" x14ac:dyDescent="0.2">
      <c r="C631" s="182"/>
    </row>
    <row r="632" spans="3:3" s="102" customFormat="1" ht="15.75" customHeight="1" x14ac:dyDescent="0.2">
      <c r="C632" s="182"/>
    </row>
    <row r="633" spans="3:3" s="102" customFormat="1" ht="15.75" customHeight="1" x14ac:dyDescent="0.2">
      <c r="C633" s="182"/>
    </row>
    <row r="634" spans="3:3" s="102" customFormat="1" ht="15.75" customHeight="1" x14ac:dyDescent="0.2">
      <c r="C634" s="182"/>
    </row>
    <row r="635" spans="3:3" s="102" customFormat="1" ht="15.75" customHeight="1" x14ac:dyDescent="0.2">
      <c r="C635" s="182"/>
    </row>
    <row r="636" spans="3:3" s="102" customFormat="1" ht="15.75" customHeight="1" x14ac:dyDescent="0.2">
      <c r="C636" s="182"/>
    </row>
    <row r="637" spans="3:3" s="102" customFormat="1" ht="15.75" customHeight="1" x14ac:dyDescent="0.2">
      <c r="C637" s="182"/>
    </row>
    <row r="638" spans="3:3" s="102" customFormat="1" ht="15.75" customHeight="1" x14ac:dyDescent="0.2">
      <c r="C638" s="182"/>
    </row>
    <row r="639" spans="3:3" s="102" customFormat="1" ht="15.75" customHeight="1" x14ac:dyDescent="0.2">
      <c r="C639" s="182"/>
    </row>
    <row r="640" spans="3:3" s="102" customFormat="1" ht="15.75" customHeight="1" x14ac:dyDescent="0.2">
      <c r="C640" s="182"/>
    </row>
    <row r="641" spans="3:3" s="102" customFormat="1" ht="15.75" customHeight="1" x14ac:dyDescent="0.2">
      <c r="C641" s="182"/>
    </row>
    <row r="642" spans="3:3" s="102" customFormat="1" ht="15.75" customHeight="1" x14ac:dyDescent="0.2">
      <c r="C642" s="182"/>
    </row>
    <row r="643" spans="3:3" s="102" customFormat="1" ht="15.75" customHeight="1" x14ac:dyDescent="0.2">
      <c r="C643" s="182"/>
    </row>
    <row r="644" spans="3:3" s="102" customFormat="1" ht="15.75" customHeight="1" x14ac:dyDescent="0.2">
      <c r="C644" s="182"/>
    </row>
    <row r="645" spans="3:3" s="102" customFormat="1" ht="15.75" customHeight="1" x14ac:dyDescent="0.2">
      <c r="C645" s="182"/>
    </row>
    <row r="646" spans="3:3" s="102" customFormat="1" ht="15.75" customHeight="1" x14ac:dyDescent="0.2">
      <c r="C646" s="182"/>
    </row>
    <row r="647" spans="3:3" s="102" customFormat="1" ht="15.75" customHeight="1" x14ac:dyDescent="0.2">
      <c r="C647" s="182"/>
    </row>
    <row r="648" spans="3:3" s="102" customFormat="1" ht="15.75" customHeight="1" x14ac:dyDescent="0.2">
      <c r="C648" s="182"/>
    </row>
    <row r="649" spans="3:3" s="102" customFormat="1" ht="15.75" customHeight="1" x14ac:dyDescent="0.2">
      <c r="C649" s="182"/>
    </row>
    <row r="650" spans="3:3" s="102" customFormat="1" ht="15.75" customHeight="1" x14ac:dyDescent="0.2">
      <c r="C650" s="182"/>
    </row>
    <row r="651" spans="3:3" s="102" customFormat="1" ht="15.75" customHeight="1" x14ac:dyDescent="0.2">
      <c r="C651" s="182"/>
    </row>
    <row r="652" spans="3:3" s="102" customFormat="1" ht="15.75" customHeight="1" x14ac:dyDescent="0.2">
      <c r="C652" s="182"/>
    </row>
    <row r="653" spans="3:3" s="102" customFormat="1" ht="15.75" customHeight="1" x14ac:dyDescent="0.2">
      <c r="C653" s="182"/>
    </row>
    <row r="654" spans="3:3" s="102" customFormat="1" ht="15.75" customHeight="1" x14ac:dyDescent="0.2">
      <c r="C654" s="182"/>
    </row>
    <row r="655" spans="3:3" s="102" customFormat="1" ht="15.75" customHeight="1" x14ac:dyDescent="0.2">
      <c r="C655" s="182"/>
    </row>
    <row r="656" spans="3:3" s="102" customFormat="1" ht="15.75" customHeight="1" x14ac:dyDescent="0.2">
      <c r="C656" s="182"/>
    </row>
    <row r="657" spans="3:3" s="102" customFormat="1" ht="15.75" customHeight="1" x14ac:dyDescent="0.2">
      <c r="C657" s="182"/>
    </row>
    <row r="658" spans="3:3" s="102" customFormat="1" ht="15.75" customHeight="1" x14ac:dyDescent="0.2">
      <c r="C658" s="182"/>
    </row>
    <row r="659" spans="3:3" s="102" customFormat="1" ht="15.75" customHeight="1" x14ac:dyDescent="0.2">
      <c r="C659" s="182"/>
    </row>
    <row r="660" spans="3:3" s="102" customFormat="1" ht="15.75" customHeight="1" x14ac:dyDescent="0.2">
      <c r="C660" s="182"/>
    </row>
    <row r="661" spans="3:3" s="102" customFormat="1" ht="15.75" customHeight="1" x14ac:dyDescent="0.2">
      <c r="C661" s="182"/>
    </row>
    <row r="662" spans="3:3" s="102" customFormat="1" ht="15.75" customHeight="1" x14ac:dyDescent="0.2">
      <c r="C662" s="182"/>
    </row>
    <row r="663" spans="3:3" s="102" customFormat="1" ht="15.75" customHeight="1" x14ac:dyDescent="0.2">
      <c r="C663" s="182"/>
    </row>
    <row r="664" spans="3:3" s="102" customFormat="1" ht="15.75" customHeight="1" x14ac:dyDescent="0.2">
      <c r="C664" s="182"/>
    </row>
    <row r="665" spans="3:3" s="102" customFormat="1" ht="15.75" customHeight="1" x14ac:dyDescent="0.2">
      <c r="C665" s="182"/>
    </row>
    <row r="666" spans="3:3" s="102" customFormat="1" ht="15.75" customHeight="1" x14ac:dyDescent="0.2">
      <c r="C666" s="182"/>
    </row>
    <row r="667" spans="3:3" s="102" customFormat="1" ht="15.75" customHeight="1" x14ac:dyDescent="0.2">
      <c r="C667" s="182"/>
    </row>
    <row r="668" spans="3:3" s="102" customFormat="1" ht="15.75" customHeight="1" x14ac:dyDescent="0.2">
      <c r="C668" s="182"/>
    </row>
    <row r="669" spans="3:3" s="102" customFormat="1" ht="15.75" customHeight="1" x14ac:dyDescent="0.2">
      <c r="C669" s="182"/>
    </row>
    <row r="670" spans="3:3" s="102" customFormat="1" ht="15.75" customHeight="1" x14ac:dyDescent="0.2">
      <c r="C670" s="182"/>
    </row>
    <row r="671" spans="3:3" s="102" customFormat="1" ht="15.75" customHeight="1" x14ac:dyDescent="0.2">
      <c r="C671" s="182"/>
    </row>
    <row r="672" spans="3:3" s="102" customFormat="1" ht="15.75" customHeight="1" x14ac:dyDescent="0.2">
      <c r="C672" s="182"/>
    </row>
    <row r="673" spans="3:3" s="102" customFormat="1" ht="15.75" customHeight="1" x14ac:dyDescent="0.2">
      <c r="C673" s="182"/>
    </row>
    <row r="674" spans="3:3" s="102" customFormat="1" ht="15.75" customHeight="1" x14ac:dyDescent="0.2">
      <c r="C674" s="182"/>
    </row>
    <row r="675" spans="3:3" s="102" customFormat="1" ht="15.75" customHeight="1" x14ac:dyDescent="0.2">
      <c r="C675" s="182"/>
    </row>
    <row r="676" spans="3:3" s="102" customFormat="1" ht="15.75" customHeight="1" x14ac:dyDescent="0.2">
      <c r="C676" s="182"/>
    </row>
    <row r="677" spans="3:3" s="102" customFormat="1" ht="15.75" customHeight="1" x14ac:dyDescent="0.2">
      <c r="C677" s="182"/>
    </row>
    <row r="678" spans="3:3" s="102" customFormat="1" ht="15.75" customHeight="1" x14ac:dyDescent="0.2">
      <c r="C678" s="182"/>
    </row>
    <row r="679" spans="3:3" s="102" customFormat="1" ht="15.75" customHeight="1" x14ac:dyDescent="0.2">
      <c r="C679" s="182"/>
    </row>
    <row r="680" spans="3:3" s="102" customFormat="1" ht="15.75" customHeight="1" x14ac:dyDescent="0.2">
      <c r="C680" s="182"/>
    </row>
    <row r="681" spans="3:3" s="102" customFormat="1" ht="15.75" customHeight="1" x14ac:dyDescent="0.2">
      <c r="C681" s="182"/>
    </row>
    <row r="682" spans="3:3" s="102" customFormat="1" ht="15.75" customHeight="1" x14ac:dyDescent="0.2">
      <c r="C682" s="182"/>
    </row>
    <row r="683" spans="3:3" s="102" customFormat="1" ht="15.75" customHeight="1" x14ac:dyDescent="0.2">
      <c r="C683" s="182"/>
    </row>
    <row r="684" spans="3:3" s="102" customFormat="1" ht="15.75" customHeight="1" x14ac:dyDescent="0.2">
      <c r="C684" s="182"/>
    </row>
    <row r="685" spans="3:3" s="102" customFormat="1" ht="15.75" customHeight="1" x14ac:dyDescent="0.2">
      <c r="C685" s="182"/>
    </row>
    <row r="686" spans="3:3" s="102" customFormat="1" ht="15.75" customHeight="1" x14ac:dyDescent="0.2">
      <c r="C686" s="182"/>
    </row>
    <row r="687" spans="3:3" s="102" customFormat="1" ht="15.75" customHeight="1" x14ac:dyDescent="0.2">
      <c r="C687" s="182"/>
    </row>
    <row r="688" spans="3:3" s="102" customFormat="1" ht="15.75" customHeight="1" x14ac:dyDescent="0.2">
      <c r="C688" s="182"/>
    </row>
    <row r="689" spans="3:3" s="102" customFormat="1" ht="15.75" customHeight="1" x14ac:dyDescent="0.2">
      <c r="C689" s="182"/>
    </row>
    <row r="690" spans="3:3" s="102" customFormat="1" ht="15.75" customHeight="1" x14ac:dyDescent="0.2">
      <c r="C690" s="182"/>
    </row>
    <row r="691" spans="3:3" s="102" customFormat="1" ht="15.75" customHeight="1" x14ac:dyDescent="0.2">
      <c r="C691" s="182"/>
    </row>
    <row r="692" spans="3:3" s="102" customFormat="1" ht="15.75" customHeight="1" x14ac:dyDescent="0.2">
      <c r="C692" s="182"/>
    </row>
    <row r="693" spans="3:3" s="102" customFormat="1" ht="15.75" customHeight="1" x14ac:dyDescent="0.2">
      <c r="C693" s="182"/>
    </row>
    <row r="694" spans="3:3" s="102" customFormat="1" ht="15.75" customHeight="1" x14ac:dyDescent="0.2">
      <c r="C694" s="182"/>
    </row>
    <row r="695" spans="3:3" s="102" customFormat="1" ht="15.75" customHeight="1" x14ac:dyDescent="0.2">
      <c r="C695" s="182"/>
    </row>
    <row r="696" spans="3:3" s="102" customFormat="1" ht="15.75" customHeight="1" x14ac:dyDescent="0.2">
      <c r="C696" s="182"/>
    </row>
    <row r="697" spans="3:3" s="102" customFormat="1" ht="15.75" customHeight="1" x14ac:dyDescent="0.2">
      <c r="C697" s="182"/>
    </row>
    <row r="698" spans="3:3" s="102" customFormat="1" ht="15.75" customHeight="1" x14ac:dyDescent="0.2">
      <c r="C698" s="182"/>
    </row>
    <row r="699" spans="3:3" s="102" customFormat="1" ht="15.75" customHeight="1" x14ac:dyDescent="0.2">
      <c r="C699" s="182"/>
    </row>
    <row r="700" spans="3:3" s="102" customFormat="1" ht="15.75" customHeight="1" x14ac:dyDescent="0.2">
      <c r="C700" s="182"/>
    </row>
    <row r="701" spans="3:3" s="102" customFormat="1" ht="15.75" customHeight="1" x14ac:dyDescent="0.2">
      <c r="C701" s="182"/>
    </row>
    <row r="702" spans="3:3" s="102" customFormat="1" ht="15.75" customHeight="1" x14ac:dyDescent="0.2">
      <c r="C702" s="182"/>
    </row>
    <row r="703" spans="3:3" s="102" customFormat="1" ht="15.75" customHeight="1" x14ac:dyDescent="0.2">
      <c r="C703" s="182"/>
    </row>
    <row r="704" spans="3:3" s="102" customFormat="1" ht="15.75" customHeight="1" x14ac:dyDescent="0.2">
      <c r="C704" s="182"/>
    </row>
    <row r="705" spans="3:3" s="102" customFormat="1" ht="15.75" customHeight="1" x14ac:dyDescent="0.2">
      <c r="C705" s="182"/>
    </row>
    <row r="706" spans="3:3" s="102" customFormat="1" ht="15.75" customHeight="1" x14ac:dyDescent="0.2">
      <c r="C706" s="182"/>
    </row>
    <row r="707" spans="3:3" s="102" customFormat="1" ht="15.75" customHeight="1" x14ac:dyDescent="0.2">
      <c r="C707" s="182"/>
    </row>
    <row r="708" spans="3:3" s="102" customFormat="1" ht="15.75" customHeight="1" x14ac:dyDescent="0.2">
      <c r="C708" s="182"/>
    </row>
    <row r="709" spans="3:3" s="102" customFormat="1" ht="15.75" customHeight="1" x14ac:dyDescent="0.2">
      <c r="C709" s="182"/>
    </row>
    <row r="710" spans="3:3" s="102" customFormat="1" ht="15.75" customHeight="1" x14ac:dyDescent="0.2">
      <c r="C710" s="182"/>
    </row>
    <row r="711" spans="3:3" s="102" customFormat="1" ht="15.75" customHeight="1" x14ac:dyDescent="0.2">
      <c r="C711" s="182"/>
    </row>
    <row r="712" spans="3:3" s="102" customFormat="1" ht="15.75" customHeight="1" x14ac:dyDescent="0.2">
      <c r="C712" s="182"/>
    </row>
    <row r="713" spans="3:3" s="102" customFormat="1" ht="15.75" customHeight="1" x14ac:dyDescent="0.2">
      <c r="C713" s="182"/>
    </row>
    <row r="714" spans="3:3" s="102" customFormat="1" ht="15.75" customHeight="1" x14ac:dyDescent="0.2">
      <c r="C714" s="182"/>
    </row>
    <row r="715" spans="3:3" s="102" customFormat="1" ht="15.75" customHeight="1" x14ac:dyDescent="0.2">
      <c r="C715" s="182"/>
    </row>
    <row r="716" spans="3:3" s="102" customFormat="1" ht="15.75" customHeight="1" x14ac:dyDescent="0.2">
      <c r="C716" s="182"/>
    </row>
    <row r="717" spans="3:3" s="102" customFormat="1" ht="15.75" customHeight="1" x14ac:dyDescent="0.2">
      <c r="C717" s="182"/>
    </row>
    <row r="718" spans="3:3" s="102" customFormat="1" ht="15.75" customHeight="1" x14ac:dyDescent="0.2">
      <c r="C718" s="182"/>
    </row>
    <row r="719" spans="3:3" s="102" customFormat="1" ht="15.75" customHeight="1" x14ac:dyDescent="0.2">
      <c r="C719" s="182"/>
    </row>
    <row r="720" spans="3:3" s="102" customFormat="1" ht="15.75" customHeight="1" x14ac:dyDescent="0.2">
      <c r="C720" s="182"/>
    </row>
    <row r="721" spans="3:3" s="102" customFormat="1" ht="15.75" customHeight="1" x14ac:dyDescent="0.2">
      <c r="C721" s="182"/>
    </row>
    <row r="722" spans="3:3" s="102" customFormat="1" ht="15.75" customHeight="1" x14ac:dyDescent="0.2">
      <c r="C722" s="182"/>
    </row>
    <row r="723" spans="3:3" s="102" customFormat="1" ht="15.75" customHeight="1" x14ac:dyDescent="0.2">
      <c r="C723" s="182"/>
    </row>
    <row r="724" spans="3:3" s="102" customFormat="1" ht="15.75" customHeight="1" x14ac:dyDescent="0.2">
      <c r="C724" s="182"/>
    </row>
    <row r="725" spans="3:3" s="102" customFormat="1" ht="15.75" customHeight="1" x14ac:dyDescent="0.2">
      <c r="C725" s="182"/>
    </row>
    <row r="726" spans="3:3" s="102" customFormat="1" ht="15.75" customHeight="1" x14ac:dyDescent="0.2">
      <c r="C726" s="182"/>
    </row>
    <row r="727" spans="3:3" s="102" customFormat="1" ht="15.75" customHeight="1" x14ac:dyDescent="0.2">
      <c r="C727" s="182"/>
    </row>
    <row r="728" spans="3:3" s="102" customFormat="1" ht="15.75" customHeight="1" x14ac:dyDescent="0.2">
      <c r="C728" s="182"/>
    </row>
    <row r="729" spans="3:3" s="102" customFormat="1" ht="15.75" customHeight="1" x14ac:dyDescent="0.2">
      <c r="C729" s="182"/>
    </row>
    <row r="730" spans="3:3" s="102" customFormat="1" ht="15.75" customHeight="1" x14ac:dyDescent="0.2">
      <c r="C730" s="182"/>
    </row>
    <row r="731" spans="3:3" s="102" customFormat="1" ht="15.75" customHeight="1" x14ac:dyDescent="0.2">
      <c r="C731" s="182"/>
    </row>
    <row r="732" spans="3:3" s="102" customFormat="1" ht="15.75" customHeight="1" x14ac:dyDescent="0.2">
      <c r="C732" s="182"/>
    </row>
    <row r="733" spans="3:3" s="102" customFormat="1" ht="15.75" customHeight="1" x14ac:dyDescent="0.2">
      <c r="C733" s="182"/>
    </row>
    <row r="734" spans="3:3" s="102" customFormat="1" ht="15.75" customHeight="1" x14ac:dyDescent="0.2">
      <c r="C734" s="182"/>
    </row>
    <row r="735" spans="3:3" s="102" customFormat="1" ht="15.75" customHeight="1" x14ac:dyDescent="0.2">
      <c r="C735" s="182"/>
    </row>
    <row r="736" spans="3:3" s="102" customFormat="1" ht="15.75" customHeight="1" x14ac:dyDescent="0.2">
      <c r="C736" s="182"/>
    </row>
    <row r="737" spans="3:3" s="102" customFormat="1" ht="15.75" customHeight="1" x14ac:dyDescent="0.2">
      <c r="C737" s="182"/>
    </row>
    <row r="738" spans="3:3" s="102" customFormat="1" ht="15.75" customHeight="1" x14ac:dyDescent="0.2">
      <c r="C738" s="182"/>
    </row>
    <row r="739" spans="3:3" s="102" customFormat="1" ht="15.75" customHeight="1" x14ac:dyDescent="0.2">
      <c r="C739" s="182"/>
    </row>
    <row r="740" spans="3:3" s="102" customFormat="1" ht="15.75" customHeight="1" x14ac:dyDescent="0.2">
      <c r="C740" s="182"/>
    </row>
    <row r="741" spans="3:3" s="102" customFormat="1" ht="15.75" customHeight="1" x14ac:dyDescent="0.2">
      <c r="C741" s="182"/>
    </row>
    <row r="742" spans="3:3" s="102" customFormat="1" ht="15.75" customHeight="1" x14ac:dyDescent="0.2">
      <c r="C742" s="182"/>
    </row>
    <row r="743" spans="3:3" s="102" customFormat="1" ht="15.75" customHeight="1" x14ac:dyDescent="0.2">
      <c r="C743" s="182"/>
    </row>
    <row r="744" spans="3:3" s="102" customFormat="1" ht="15.75" customHeight="1" x14ac:dyDescent="0.2">
      <c r="C744" s="182"/>
    </row>
    <row r="745" spans="3:3" s="102" customFormat="1" ht="15.75" customHeight="1" x14ac:dyDescent="0.2">
      <c r="C745" s="182"/>
    </row>
    <row r="746" spans="3:3" s="102" customFormat="1" ht="15.75" customHeight="1" x14ac:dyDescent="0.2">
      <c r="C746" s="182"/>
    </row>
    <row r="747" spans="3:3" s="102" customFormat="1" ht="15.75" customHeight="1" x14ac:dyDescent="0.2">
      <c r="C747" s="182"/>
    </row>
    <row r="748" spans="3:3" s="102" customFormat="1" ht="15.75" customHeight="1" x14ac:dyDescent="0.2">
      <c r="C748" s="182"/>
    </row>
    <row r="749" spans="3:3" s="102" customFormat="1" ht="15.75" customHeight="1" x14ac:dyDescent="0.2">
      <c r="C749" s="182"/>
    </row>
    <row r="750" spans="3:3" s="102" customFormat="1" ht="15.75" customHeight="1" x14ac:dyDescent="0.2">
      <c r="C750" s="182"/>
    </row>
    <row r="751" spans="3:3" s="102" customFormat="1" ht="15.75" customHeight="1" x14ac:dyDescent="0.2">
      <c r="C751" s="182"/>
    </row>
    <row r="752" spans="3:3" s="102" customFormat="1" ht="15.75" customHeight="1" x14ac:dyDescent="0.2">
      <c r="C752" s="182"/>
    </row>
    <row r="753" spans="3:3" s="102" customFormat="1" ht="15.75" customHeight="1" x14ac:dyDescent="0.2">
      <c r="C753" s="182"/>
    </row>
    <row r="754" spans="3:3" s="102" customFormat="1" ht="15.75" customHeight="1" x14ac:dyDescent="0.2">
      <c r="C754" s="182"/>
    </row>
    <row r="755" spans="3:3" s="102" customFormat="1" ht="15.75" customHeight="1" x14ac:dyDescent="0.2">
      <c r="C755" s="182"/>
    </row>
    <row r="756" spans="3:3" s="102" customFormat="1" ht="15.75" customHeight="1" x14ac:dyDescent="0.2">
      <c r="C756" s="182"/>
    </row>
    <row r="757" spans="3:3" s="102" customFormat="1" ht="15.75" customHeight="1" x14ac:dyDescent="0.2">
      <c r="C757" s="182"/>
    </row>
    <row r="758" spans="3:3" s="102" customFormat="1" ht="15.75" customHeight="1" x14ac:dyDescent="0.2">
      <c r="C758" s="182"/>
    </row>
    <row r="759" spans="3:3" s="102" customFormat="1" ht="15.75" customHeight="1" x14ac:dyDescent="0.2">
      <c r="C759" s="182"/>
    </row>
    <row r="760" spans="3:3" s="102" customFormat="1" ht="15.75" customHeight="1" x14ac:dyDescent="0.2">
      <c r="C760" s="182"/>
    </row>
    <row r="761" spans="3:3" s="102" customFormat="1" ht="15.75" customHeight="1" x14ac:dyDescent="0.2">
      <c r="C761" s="182"/>
    </row>
    <row r="762" spans="3:3" s="102" customFormat="1" ht="15.75" customHeight="1" x14ac:dyDescent="0.2">
      <c r="C762" s="182"/>
    </row>
    <row r="763" spans="3:3" s="102" customFormat="1" ht="15.75" customHeight="1" x14ac:dyDescent="0.2">
      <c r="C763" s="182"/>
    </row>
    <row r="764" spans="3:3" s="102" customFormat="1" ht="15.75" customHeight="1" x14ac:dyDescent="0.2">
      <c r="C764" s="182"/>
    </row>
    <row r="765" spans="3:3" s="102" customFormat="1" ht="15.75" customHeight="1" x14ac:dyDescent="0.2">
      <c r="C765" s="182"/>
    </row>
    <row r="766" spans="3:3" s="102" customFormat="1" ht="15.75" customHeight="1" x14ac:dyDescent="0.2">
      <c r="C766" s="182"/>
    </row>
    <row r="767" spans="3:3" s="102" customFormat="1" ht="15.75" customHeight="1" x14ac:dyDescent="0.2">
      <c r="C767" s="182"/>
    </row>
    <row r="768" spans="3:3" s="102" customFormat="1" ht="15.75" customHeight="1" x14ac:dyDescent="0.2">
      <c r="C768" s="182"/>
    </row>
    <row r="769" spans="3:3" s="102" customFormat="1" ht="15.75" customHeight="1" x14ac:dyDescent="0.2">
      <c r="C769" s="182"/>
    </row>
    <row r="770" spans="3:3" s="102" customFormat="1" ht="15.75" customHeight="1" x14ac:dyDescent="0.2">
      <c r="C770" s="182"/>
    </row>
    <row r="771" spans="3:3" s="102" customFormat="1" ht="15.75" customHeight="1" x14ac:dyDescent="0.2">
      <c r="C771" s="182"/>
    </row>
    <row r="772" spans="3:3" s="102" customFormat="1" ht="15.75" customHeight="1" x14ac:dyDescent="0.2">
      <c r="C772" s="182"/>
    </row>
    <row r="773" spans="3:3" s="102" customFormat="1" ht="15.75" customHeight="1" x14ac:dyDescent="0.2">
      <c r="C773" s="182"/>
    </row>
    <row r="774" spans="3:3" s="102" customFormat="1" ht="15.75" customHeight="1" x14ac:dyDescent="0.2">
      <c r="C774" s="182"/>
    </row>
    <row r="775" spans="3:3" s="102" customFormat="1" ht="15.75" customHeight="1" x14ac:dyDescent="0.2">
      <c r="C775" s="182"/>
    </row>
    <row r="776" spans="3:3" s="102" customFormat="1" ht="15.75" customHeight="1" x14ac:dyDescent="0.2">
      <c r="C776" s="182"/>
    </row>
    <row r="777" spans="3:3" s="102" customFormat="1" ht="15.75" customHeight="1" x14ac:dyDescent="0.2">
      <c r="C777" s="182"/>
    </row>
    <row r="778" spans="3:3" s="102" customFormat="1" ht="15.75" customHeight="1" x14ac:dyDescent="0.2">
      <c r="C778" s="182"/>
    </row>
    <row r="779" spans="3:3" s="102" customFormat="1" ht="15.75" customHeight="1" x14ac:dyDescent="0.2">
      <c r="C779" s="182"/>
    </row>
    <row r="780" spans="3:3" s="102" customFormat="1" ht="15.75" customHeight="1" x14ac:dyDescent="0.2">
      <c r="C780" s="182"/>
    </row>
    <row r="781" spans="3:3" s="102" customFormat="1" ht="15.75" customHeight="1" x14ac:dyDescent="0.2">
      <c r="C781" s="182"/>
    </row>
    <row r="782" spans="3:3" s="102" customFormat="1" ht="15.75" customHeight="1" x14ac:dyDescent="0.2">
      <c r="C782" s="182"/>
    </row>
    <row r="783" spans="3:3" s="102" customFormat="1" ht="15.75" customHeight="1" x14ac:dyDescent="0.2">
      <c r="C783" s="182"/>
    </row>
    <row r="784" spans="3:3" s="102" customFormat="1" ht="15.75" customHeight="1" x14ac:dyDescent="0.2">
      <c r="C784" s="182"/>
    </row>
    <row r="785" spans="3:3" s="102" customFormat="1" ht="15.75" customHeight="1" x14ac:dyDescent="0.2">
      <c r="C785" s="182"/>
    </row>
    <row r="786" spans="3:3" s="102" customFormat="1" ht="15.75" customHeight="1" x14ac:dyDescent="0.2">
      <c r="C786" s="182"/>
    </row>
    <row r="787" spans="3:3" s="102" customFormat="1" ht="15.75" customHeight="1" x14ac:dyDescent="0.2">
      <c r="C787" s="182"/>
    </row>
    <row r="788" spans="3:3" s="102" customFormat="1" ht="15.75" customHeight="1" x14ac:dyDescent="0.2">
      <c r="C788" s="182"/>
    </row>
    <row r="789" spans="3:3" s="102" customFormat="1" ht="15.75" customHeight="1" x14ac:dyDescent="0.2">
      <c r="C789" s="182"/>
    </row>
    <row r="790" spans="3:3" s="102" customFormat="1" ht="15.75" customHeight="1" x14ac:dyDescent="0.2">
      <c r="C790" s="182"/>
    </row>
    <row r="791" spans="3:3" s="102" customFormat="1" ht="15.75" customHeight="1" x14ac:dyDescent="0.2">
      <c r="C791" s="182"/>
    </row>
    <row r="792" spans="3:3" s="102" customFormat="1" ht="15.75" customHeight="1" x14ac:dyDescent="0.2">
      <c r="C792" s="182"/>
    </row>
    <row r="793" spans="3:3" s="102" customFormat="1" ht="15.75" customHeight="1" x14ac:dyDescent="0.2">
      <c r="C793" s="182"/>
    </row>
    <row r="794" spans="3:3" s="102" customFormat="1" ht="15.75" customHeight="1" x14ac:dyDescent="0.2">
      <c r="C794" s="182"/>
    </row>
    <row r="795" spans="3:3" s="102" customFormat="1" ht="15.75" customHeight="1" x14ac:dyDescent="0.2">
      <c r="C795" s="182"/>
    </row>
    <row r="796" spans="3:3" s="102" customFormat="1" ht="15.75" customHeight="1" x14ac:dyDescent="0.2">
      <c r="C796" s="182"/>
    </row>
    <row r="797" spans="3:3" s="102" customFormat="1" ht="15.75" customHeight="1" x14ac:dyDescent="0.2">
      <c r="C797" s="182"/>
    </row>
    <row r="798" spans="3:3" s="102" customFormat="1" ht="15.75" customHeight="1" x14ac:dyDescent="0.2">
      <c r="C798" s="182"/>
    </row>
    <row r="799" spans="3:3" s="102" customFormat="1" ht="15.75" customHeight="1" x14ac:dyDescent="0.2">
      <c r="C799" s="182"/>
    </row>
    <row r="800" spans="3:3" s="102" customFormat="1" ht="15.75" customHeight="1" x14ac:dyDescent="0.2">
      <c r="C800" s="182"/>
    </row>
    <row r="801" spans="3:3" s="102" customFormat="1" ht="15.75" customHeight="1" x14ac:dyDescent="0.2">
      <c r="C801" s="182"/>
    </row>
    <row r="802" spans="3:3" s="102" customFormat="1" ht="15.75" customHeight="1" x14ac:dyDescent="0.2">
      <c r="C802" s="182"/>
    </row>
    <row r="803" spans="3:3" s="102" customFormat="1" ht="15.75" customHeight="1" x14ac:dyDescent="0.2">
      <c r="C803" s="182"/>
    </row>
    <row r="804" spans="3:3" s="102" customFormat="1" ht="15.75" customHeight="1" x14ac:dyDescent="0.2">
      <c r="C804" s="182"/>
    </row>
    <row r="805" spans="3:3" s="102" customFormat="1" ht="15.75" customHeight="1" x14ac:dyDescent="0.2">
      <c r="C805" s="182"/>
    </row>
    <row r="806" spans="3:3" s="102" customFormat="1" ht="15.75" customHeight="1" x14ac:dyDescent="0.2">
      <c r="C806" s="182"/>
    </row>
    <row r="807" spans="3:3" s="102" customFormat="1" ht="15.75" customHeight="1" x14ac:dyDescent="0.2">
      <c r="C807" s="182"/>
    </row>
    <row r="808" spans="3:3" s="102" customFormat="1" ht="15.75" customHeight="1" x14ac:dyDescent="0.2">
      <c r="C808" s="182"/>
    </row>
    <row r="809" spans="3:3" s="102" customFormat="1" ht="15.75" customHeight="1" x14ac:dyDescent="0.2">
      <c r="C809" s="182"/>
    </row>
    <row r="810" spans="3:3" s="102" customFormat="1" ht="15.75" customHeight="1" x14ac:dyDescent="0.2">
      <c r="C810" s="182"/>
    </row>
    <row r="811" spans="3:3" s="102" customFormat="1" ht="15.75" customHeight="1" x14ac:dyDescent="0.2">
      <c r="C811" s="182"/>
    </row>
    <row r="812" spans="3:3" s="102" customFormat="1" ht="15.75" customHeight="1" x14ac:dyDescent="0.2">
      <c r="C812" s="182"/>
    </row>
    <row r="813" spans="3:3" s="102" customFormat="1" ht="15.75" customHeight="1" x14ac:dyDescent="0.2">
      <c r="C813" s="182"/>
    </row>
    <row r="814" spans="3:3" s="102" customFormat="1" ht="15.75" customHeight="1" x14ac:dyDescent="0.2">
      <c r="C814" s="182"/>
    </row>
    <row r="815" spans="3:3" s="102" customFormat="1" ht="15.75" customHeight="1" x14ac:dyDescent="0.2">
      <c r="C815" s="182"/>
    </row>
    <row r="816" spans="3:3" s="102" customFormat="1" ht="15.75" customHeight="1" x14ac:dyDescent="0.2">
      <c r="C816" s="182"/>
    </row>
    <row r="817" spans="3:3" s="102" customFormat="1" ht="15.75" customHeight="1" x14ac:dyDescent="0.2">
      <c r="C817" s="182"/>
    </row>
    <row r="818" spans="3:3" s="102" customFormat="1" ht="15.75" customHeight="1" x14ac:dyDescent="0.2">
      <c r="C818" s="182"/>
    </row>
    <row r="819" spans="3:3" s="102" customFormat="1" ht="15.75" customHeight="1" x14ac:dyDescent="0.2">
      <c r="C819" s="182"/>
    </row>
    <row r="820" spans="3:3" s="102" customFormat="1" ht="15.75" customHeight="1" x14ac:dyDescent="0.2">
      <c r="C820" s="182"/>
    </row>
    <row r="821" spans="3:3" s="102" customFormat="1" ht="15.75" customHeight="1" x14ac:dyDescent="0.2">
      <c r="C821" s="182"/>
    </row>
    <row r="822" spans="3:3" s="102" customFormat="1" ht="15.75" customHeight="1" x14ac:dyDescent="0.2">
      <c r="C822" s="182"/>
    </row>
    <row r="823" spans="3:3" s="102" customFormat="1" ht="15.75" customHeight="1" x14ac:dyDescent="0.2">
      <c r="C823" s="182"/>
    </row>
    <row r="824" spans="3:3" s="102" customFormat="1" ht="15.75" customHeight="1" x14ac:dyDescent="0.2">
      <c r="C824" s="182"/>
    </row>
    <row r="825" spans="3:3" s="102" customFormat="1" ht="15.75" customHeight="1" x14ac:dyDescent="0.2">
      <c r="C825" s="182"/>
    </row>
    <row r="826" spans="3:3" s="102" customFormat="1" ht="15.75" customHeight="1" x14ac:dyDescent="0.2">
      <c r="C826" s="182"/>
    </row>
    <row r="827" spans="3:3" s="102" customFormat="1" ht="15.75" customHeight="1" x14ac:dyDescent="0.2">
      <c r="C827" s="182"/>
    </row>
    <row r="828" spans="3:3" s="102" customFormat="1" ht="15.75" customHeight="1" x14ac:dyDescent="0.2">
      <c r="C828" s="182"/>
    </row>
    <row r="829" spans="3:3" s="102" customFormat="1" ht="15.75" customHeight="1" x14ac:dyDescent="0.2">
      <c r="C829" s="182"/>
    </row>
    <row r="830" spans="3:3" s="102" customFormat="1" ht="15.75" customHeight="1" x14ac:dyDescent="0.2">
      <c r="C830" s="182"/>
    </row>
    <row r="831" spans="3:3" s="102" customFormat="1" ht="15.75" customHeight="1" x14ac:dyDescent="0.2">
      <c r="C831" s="182"/>
    </row>
    <row r="832" spans="3:3" s="102" customFormat="1" ht="15.75" customHeight="1" x14ac:dyDescent="0.2">
      <c r="C832" s="182"/>
    </row>
    <row r="833" spans="3:3" s="102" customFormat="1" ht="15.75" customHeight="1" x14ac:dyDescent="0.2">
      <c r="C833" s="182"/>
    </row>
    <row r="834" spans="3:3" s="102" customFormat="1" ht="15.75" customHeight="1" x14ac:dyDescent="0.2">
      <c r="C834" s="182"/>
    </row>
    <row r="835" spans="3:3" s="102" customFormat="1" ht="15.75" customHeight="1" x14ac:dyDescent="0.2">
      <c r="C835" s="182"/>
    </row>
    <row r="836" spans="3:3" s="102" customFormat="1" ht="15.75" customHeight="1" x14ac:dyDescent="0.2">
      <c r="C836" s="182"/>
    </row>
    <row r="837" spans="3:3" s="102" customFormat="1" ht="15.75" customHeight="1" x14ac:dyDescent="0.2">
      <c r="C837" s="182"/>
    </row>
    <row r="838" spans="3:3" s="102" customFormat="1" ht="15.75" customHeight="1" x14ac:dyDescent="0.2">
      <c r="C838" s="182"/>
    </row>
    <row r="839" spans="3:3" s="102" customFormat="1" ht="15.75" customHeight="1" x14ac:dyDescent="0.2">
      <c r="C839" s="182"/>
    </row>
    <row r="840" spans="3:3" s="102" customFormat="1" ht="15.75" customHeight="1" x14ac:dyDescent="0.2">
      <c r="C840" s="182"/>
    </row>
    <row r="841" spans="3:3" s="102" customFormat="1" ht="15.75" customHeight="1" x14ac:dyDescent="0.2">
      <c r="C841" s="182"/>
    </row>
    <row r="842" spans="3:3" s="102" customFormat="1" ht="15.75" customHeight="1" x14ac:dyDescent="0.2">
      <c r="C842" s="182"/>
    </row>
    <row r="843" spans="3:3" s="102" customFormat="1" ht="15.75" customHeight="1" x14ac:dyDescent="0.2">
      <c r="C843" s="182"/>
    </row>
    <row r="844" spans="3:3" s="102" customFormat="1" ht="15.75" customHeight="1" x14ac:dyDescent="0.2">
      <c r="C844" s="182"/>
    </row>
    <row r="845" spans="3:3" s="102" customFormat="1" ht="15.75" customHeight="1" x14ac:dyDescent="0.2">
      <c r="C845" s="182"/>
    </row>
    <row r="846" spans="3:3" s="102" customFormat="1" ht="15.75" customHeight="1" x14ac:dyDescent="0.2">
      <c r="C846" s="182"/>
    </row>
    <row r="847" spans="3:3" s="102" customFormat="1" ht="15.75" customHeight="1" x14ac:dyDescent="0.2">
      <c r="C847" s="182"/>
    </row>
    <row r="848" spans="3:3" s="102" customFormat="1" ht="15.75" customHeight="1" x14ac:dyDescent="0.2">
      <c r="C848" s="182"/>
    </row>
    <row r="849" spans="3:3" s="102" customFormat="1" ht="15.75" customHeight="1" x14ac:dyDescent="0.2">
      <c r="C849" s="182"/>
    </row>
    <row r="850" spans="3:3" s="102" customFormat="1" ht="15.75" customHeight="1" x14ac:dyDescent="0.2">
      <c r="C850" s="182"/>
    </row>
    <row r="851" spans="3:3" s="102" customFormat="1" ht="15.75" customHeight="1" x14ac:dyDescent="0.2">
      <c r="C851" s="182"/>
    </row>
    <row r="852" spans="3:3" s="102" customFormat="1" ht="15.75" customHeight="1" x14ac:dyDescent="0.2">
      <c r="C852" s="182"/>
    </row>
    <row r="853" spans="3:3" s="102" customFormat="1" ht="15.75" customHeight="1" x14ac:dyDescent="0.2">
      <c r="C853" s="182"/>
    </row>
    <row r="854" spans="3:3" s="102" customFormat="1" ht="15.75" customHeight="1" x14ac:dyDescent="0.2">
      <c r="C854" s="182"/>
    </row>
    <row r="855" spans="3:3" s="102" customFormat="1" ht="15.75" customHeight="1" x14ac:dyDescent="0.2">
      <c r="C855" s="182"/>
    </row>
    <row r="856" spans="3:3" s="102" customFormat="1" ht="15.75" customHeight="1" x14ac:dyDescent="0.2">
      <c r="C856" s="182"/>
    </row>
    <row r="857" spans="3:3" s="102" customFormat="1" ht="15.75" customHeight="1" x14ac:dyDescent="0.2">
      <c r="C857" s="182"/>
    </row>
    <row r="858" spans="3:3" s="102" customFormat="1" ht="15.75" customHeight="1" x14ac:dyDescent="0.2">
      <c r="C858" s="182"/>
    </row>
    <row r="859" spans="3:3" s="102" customFormat="1" ht="15.75" customHeight="1" x14ac:dyDescent="0.2">
      <c r="C859" s="182"/>
    </row>
    <row r="860" spans="3:3" s="102" customFormat="1" ht="15.75" customHeight="1" x14ac:dyDescent="0.2">
      <c r="C860" s="182"/>
    </row>
    <row r="861" spans="3:3" s="102" customFormat="1" ht="15.75" customHeight="1" x14ac:dyDescent="0.2">
      <c r="C861" s="182"/>
    </row>
    <row r="862" spans="3:3" s="102" customFormat="1" ht="15.75" customHeight="1" x14ac:dyDescent="0.2">
      <c r="C862" s="182"/>
    </row>
    <row r="863" spans="3:3" s="102" customFormat="1" ht="15.75" customHeight="1" x14ac:dyDescent="0.2">
      <c r="C863" s="182"/>
    </row>
    <row r="864" spans="3:3" s="102" customFormat="1" ht="15.75" customHeight="1" x14ac:dyDescent="0.2">
      <c r="C864" s="182"/>
    </row>
    <row r="865" spans="3:3" s="102" customFormat="1" ht="15.75" customHeight="1" x14ac:dyDescent="0.2">
      <c r="C865" s="182"/>
    </row>
    <row r="866" spans="3:3" s="102" customFormat="1" ht="15.75" customHeight="1" x14ac:dyDescent="0.2">
      <c r="C866" s="182"/>
    </row>
    <row r="867" spans="3:3" s="102" customFormat="1" ht="15.75" customHeight="1" x14ac:dyDescent="0.2">
      <c r="C867" s="182"/>
    </row>
    <row r="868" spans="3:3" s="102" customFormat="1" ht="15.75" customHeight="1" x14ac:dyDescent="0.2">
      <c r="C868" s="182"/>
    </row>
    <row r="869" spans="3:3" s="102" customFormat="1" ht="15.75" customHeight="1" x14ac:dyDescent="0.2">
      <c r="C869" s="182"/>
    </row>
    <row r="870" spans="3:3" s="102" customFormat="1" ht="15.75" customHeight="1" x14ac:dyDescent="0.2">
      <c r="C870" s="182"/>
    </row>
    <row r="871" spans="3:3" s="102" customFormat="1" ht="15.75" customHeight="1" x14ac:dyDescent="0.2">
      <c r="C871" s="182"/>
    </row>
    <row r="872" spans="3:3" s="102" customFormat="1" ht="15.75" customHeight="1" x14ac:dyDescent="0.2">
      <c r="C872" s="182"/>
    </row>
    <row r="873" spans="3:3" s="102" customFormat="1" ht="15.75" customHeight="1" x14ac:dyDescent="0.2">
      <c r="C873" s="182"/>
    </row>
    <row r="874" spans="3:3" s="102" customFormat="1" ht="15.75" customHeight="1" x14ac:dyDescent="0.2">
      <c r="C874" s="182"/>
    </row>
    <row r="875" spans="3:3" s="102" customFormat="1" ht="15.75" customHeight="1" x14ac:dyDescent="0.2">
      <c r="C875" s="182"/>
    </row>
    <row r="876" spans="3:3" s="102" customFormat="1" ht="15.75" customHeight="1" x14ac:dyDescent="0.2">
      <c r="C876" s="182"/>
    </row>
    <row r="877" spans="3:3" s="102" customFormat="1" ht="15.75" customHeight="1" x14ac:dyDescent="0.2">
      <c r="C877" s="182"/>
    </row>
    <row r="878" spans="3:3" s="102" customFormat="1" ht="15.75" customHeight="1" x14ac:dyDescent="0.2">
      <c r="C878" s="182"/>
    </row>
    <row r="879" spans="3:3" s="102" customFormat="1" ht="15.75" customHeight="1" x14ac:dyDescent="0.2">
      <c r="C879" s="182"/>
    </row>
    <row r="880" spans="3:3" s="102" customFormat="1" ht="15.75" customHeight="1" x14ac:dyDescent="0.2">
      <c r="C880" s="182"/>
    </row>
    <row r="881" spans="3:3" s="102" customFormat="1" ht="15.75" customHeight="1" x14ac:dyDescent="0.2">
      <c r="C881" s="182"/>
    </row>
    <row r="882" spans="3:3" s="102" customFormat="1" ht="15.75" customHeight="1" x14ac:dyDescent="0.2">
      <c r="C882" s="182"/>
    </row>
    <row r="883" spans="3:3" s="102" customFormat="1" ht="15.75" customHeight="1" x14ac:dyDescent="0.2">
      <c r="C883" s="182"/>
    </row>
    <row r="884" spans="3:3" s="102" customFormat="1" ht="15.75" customHeight="1" x14ac:dyDescent="0.2">
      <c r="C884" s="182"/>
    </row>
    <row r="885" spans="3:3" s="102" customFormat="1" ht="15.75" customHeight="1" x14ac:dyDescent="0.2">
      <c r="C885" s="182"/>
    </row>
    <row r="886" spans="3:3" s="102" customFormat="1" ht="15.75" customHeight="1" x14ac:dyDescent="0.2">
      <c r="C886" s="182"/>
    </row>
    <row r="887" spans="3:3" s="102" customFormat="1" ht="15.75" customHeight="1" x14ac:dyDescent="0.2">
      <c r="C887" s="182"/>
    </row>
    <row r="888" spans="3:3" s="102" customFormat="1" ht="15.75" customHeight="1" x14ac:dyDescent="0.2">
      <c r="C888" s="182"/>
    </row>
    <row r="889" spans="3:3" s="102" customFormat="1" ht="15.75" customHeight="1" x14ac:dyDescent="0.2">
      <c r="C889" s="182"/>
    </row>
    <row r="890" spans="3:3" s="102" customFormat="1" ht="15.75" customHeight="1" x14ac:dyDescent="0.2">
      <c r="C890" s="182"/>
    </row>
    <row r="891" spans="3:3" s="102" customFormat="1" ht="15.75" customHeight="1" x14ac:dyDescent="0.2">
      <c r="C891" s="182"/>
    </row>
    <row r="892" spans="3:3" s="102" customFormat="1" ht="15.75" customHeight="1" x14ac:dyDescent="0.2">
      <c r="C892" s="182"/>
    </row>
    <row r="893" spans="3:3" s="102" customFormat="1" ht="15.75" customHeight="1" x14ac:dyDescent="0.2">
      <c r="C893" s="182"/>
    </row>
    <row r="894" spans="3:3" s="102" customFormat="1" ht="15.75" customHeight="1" x14ac:dyDescent="0.2">
      <c r="C894" s="182"/>
    </row>
    <row r="895" spans="3:3" s="102" customFormat="1" ht="15.75" customHeight="1" x14ac:dyDescent="0.2">
      <c r="C895" s="182"/>
    </row>
    <row r="896" spans="3:3" s="102" customFormat="1" ht="15.75" customHeight="1" x14ac:dyDescent="0.2">
      <c r="C896" s="182"/>
    </row>
    <row r="897" spans="3:3" s="102" customFormat="1" ht="15.75" customHeight="1" x14ac:dyDescent="0.2">
      <c r="C897" s="182"/>
    </row>
    <row r="898" spans="3:3" s="102" customFormat="1" ht="15.75" customHeight="1" x14ac:dyDescent="0.2">
      <c r="C898" s="182"/>
    </row>
    <row r="899" spans="3:3" s="102" customFormat="1" ht="15.75" customHeight="1" x14ac:dyDescent="0.2">
      <c r="C899" s="182"/>
    </row>
    <row r="900" spans="3:3" s="102" customFormat="1" ht="15.75" customHeight="1" x14ac:dyDescent="0.2">
      <c r="C900" s="182"/>
    </row>
    <row r="901" spans="3:3" s="102" customFormat="1" ht="15.75" customHeight="1" x14ac:dyDescent="0.2">
      <c r="C901" s="182"/>
    </row>
    <row r="902" spans="3:3" s="102" customFormat="1" ht="15.75" customHeight="1" x14ac:dyDescent="0.2">
      <c r="C902" s="182"/>
    </row>
    <row r="903" spans="3:3" s="102" customFormat="1" ht="15.75" customHeight="1" x14ac:dyDescent="0.2">
      <c r="C903" s="182"/>
    </row>
    <row r="904" spans="3:3" s="102" customFormat="1" ht="15.75" customHeight="1" x14ac:dyDescent="0.2">
      <c r="C904" s="182"/>
    </row>
    <row r="905" spans="3:3" s="102" customFormat="1" ht="15.75" customHeight="1" x14ac:dyDescent="0.2">
      <c r="C905" s="182"/>
    </row>
    <row r="906" spans="3:3" s="102" customFormat="1" ht="15.75" customHeight="1" x14ac:dyDescent="0.2">
      <c r="C906" s="182"/>
    </row>
    <row r="907" spans="3:3" s="102" customFormat="1" ht="15.75" customHeight="1" x14ac:dyDescent="0.2">
      <c r="C907" s="182"/>
    </row>
    <row r="908" spans="3:3" s="102" customFormat="1" ht="15.75" customHeight="1" x14ac:dyDescent="0.2">
      <c r="C908" s="182"/>
    </row>
    <row r="909" spans="3:3" s="102" customFormat="1" ht="15.75" customHeight="1" x14ac:dyDescent="0.2">
      <c r="C909" s="182"/>
    </row>
    <row r="910" spans="3:3" s="102" customFormat="1" ht="15.75" customHeight="1" x14ac:dyDescent="0.2">
      <c r="C910" s="182"/>
    </row>
    <row r="911" spans="3:3" s="102" customFormat="1" ht="15.75" customHeight="1" x14ac:dyDescent="0.2">
      <c r="C911" s="182"/>
    </row>
    <row r="912" spans="3:3" s="102" customFormat="1" ht="15.75" customHeight="1" x14ac:dyDescent="0.2">
      <c r="C912" s="182"/>
    </row>
    <row r="913" spans="3:3" s="102" customFormat="1" ht="15.75" customHeight="1" x14ac:dyDescent="0.2">
      <c r="C913" s="182"/>
    </row>
    <row r="914" spans="3:3" s="102" customFormat="1" ht="15.75" customHeight="1" x14ac:dyDescent="0.2">
      <c r="C914" s="182"/>
    </row>
    <row r="915" spans="3:3" s="102" customFormat="1" ht="15.75" customHeight="1" x14ac:dyDescent="0.2">
      <c r="C915" s="182"/>
    </row>
    <row r="916" spans="3:3" s="102" customFormat="1" ht="15.75" customHeight="1" x14ac:dyDescent="0.2">
      <c r="C916" s="182"/>
    </row>
    <row r="917" spans="3:3" s="102" customFormat="1" ht="15.75" customHeight="1" x14ac:dyDescent="0.2">
      <c r="C917" s="182"/>
    </row>
    <row r="918" spans="3:3" s="102" customFormat="1" ht="15.75" customHeight="1" x14ac:dyDescent="0.2">
      <c r="C918" s="182"/>
    </row>
    <row r="919" spans="3:3" s="102" customFormat="1" ht="15.75" customHeight="1" x14ac:dyDescent="0.2">
      <c r="C919" s="182"/>
    </row>
    <row r="920" spans="3:3" s="102" customFormat="1" ht="15.75" customHeight="1" x14ac:dyDescent="0.2">
      <c r="C920" s="182"/>
    </row>
    <row r="921" spans="3:3" s="102" customFormat="1" ht="15.75" customHeight="1" x14ac:dyDescent="0.2">
      <c r="C921" s="182"/>
    </row>
    <row r="922" spans="3:3" s="102" customFormat="1" ht="15.75" customHeight="1" x14ac:dyDescent="0.2">
      <c r="C922" s="182"/>
    </row>
    <row r="923" spans="3:3" s="102" customFormat="1" ht="15.75" customHeight="1" x14ac:dyDescent="0.2">
      <c r="C923" s="182"/>
    </row>
    <row r="924" spans="3:3" s="102" customFormat="1" ht="15.75" customHeight="1" x14ac:dyDescent="0.2">
      <c r="C924" s="182"/>
    </row>
    <row r="925" spans="3:3" s="102" customFormat="1" ht="15.75" customHeight="1" x14ac:dyDescent="0.2">
      <c r="C925" s="182"/>
    </row>
    <row r="926" spans="3:3" s="102" customFormat="1" ht="15.75" customHeight="1" x14ac:dyDescent="0.2">
      <c r="C926" s="182"/>
    </row>
    <row r="927" spans="3:3" s="102" customFormat="1" ht="15.75" customHeight="1" x14ac:dyDescent="0.2">
      <c r="C927" s="182"/>
    </row>
    <row r="928" spans="3:3" s="102" customFormat="1" ht="15.75" customHeight="1" x14ac:dyDescent="0.2">
      <c r="C928" s="182"/>
    </row>
    <row r="929" spans="3:3" s="102" customFormat="1" ht="15.75" customHeight="1" x14ac:dyDescent="0.2">
      <c r="C929" s="182"/>
    </row>
    <row r="930" spans="3:3" s="102" customFormat="1" ht="15.75" customHeight="1" x14ac:dyDescent="0.2">
      <c r="C930" s="182"/>
    </row>
    <row r="931" spans="3:3" s="102" customFormat="1" ht="15.75" customHeight="1" x14ac:dyDescent="0.2">
      <c r="C931" s="182"/>
    </row>
    <row r="932" spans="3:3" s="102" customFormat="1" ht="15.75" customHeight="1" x14ac:dyDescent="0.2">
      <c r="C932" s="182"/>
    </row>
    <row r="933" spans="3:3" s="102" customFormat="1" ht="15.75" customHeight="1" x14ac:dyDescent="0.2">
      <c r="C933" s="182"/>
    </row>
    <row r="934" spans="3:3" s="102" customFormat="1" ht="15.75" customHeight="1" x14ac:dyDescent="0.2">
      <c r="C934" s="182"/>
    </row>
    <row r="935" spans="3:3" s="102" customFormat="1" ht="15.75" customHeight="1" x14ac:dyDescent="0.2">
      <c r="C935" s="182"/>
    </row>
    <row r="936" spans="3:3" s="102" customFormat="1" ht="15.75" customHeight="1" x14ac:dyDescent="0.2">
      <c r="C936" s="182"/>
    </row>
    <row r="937" spans="3:3" s="102" customFormat="1" ht="15.75" customHeight="1" x14ac:dyDescent="0.2">
      <c r="C937" s="182"/>
    </row>
    <row r="938" spans="3:3" s="102" customFormat="1" ht="15.75" customHeight="1" x14ac:dyDescent="0.2">
      <c r="C938" s="182"/>
    </row>
    <row r="939" spans="3:3" s="102" customFormat="1" ht="15.75" customHeight="1" x14ac:dyDescent="0.2">
      <c r="C939" s="182"/>
    </row>
    <row r="940" spans="3:3" s="102" customFormat="1" ht="15.75" customHeight="1" x14ac:dyDescent="0.2">
      <c r="C940" s="182"/>
    </row>
    <row r="941" spans="3:3" s="102" customFormat="1" ht="15.75" customHeight="1" x14ac:dyDescent="0.2">
      <c r="C941" s="182"/>
    </row>
    <row r="942" spans="3:3" s="102" customFormat="1" ht="15.75" customHeight="1" x14ac:dyDescent="0.2">
      <c r="C942" s="182"/>
    </row>
    <row r="943" spans="3:3" s="102" customFormat="1" ht="15.75" customHeight="1" x14ac:dyDescent="0.2">
      <c r="C943" s="182"/>
    </row>
    <row r="944" spans="3:3" s="102" customFormat="1" ht="15.75" customHeight="1" x14ac:dyDescent="0.2">
      <c r="C944" s="182"/>
    </row>
    <row r="945" spans="3:3" s="102" customFormat="1" ht="15.75" customHeight="1" x14ac:dyDescent="0.2">
      <c r="C945" s="182"/>
    </row>
    <row r="946" spans="3:3" s="102" customFormat="1" ht="15.75" customHeight="1" x14ac:dyDescent="0.2">
      <c r="C946" s="182"/>
    </row>
    <row r="947" spans="3:3" s="102" customFormat="1" ht="15.75" customHeight="1" x14ac:dyDescent="0.2">
      <c r="C947" s="182"/>
    </row>
    <row r="948" spans="3:3" s="102" customFormat="1" ht="15.75" customHeight="1" x14ac:dyDescent="0.2">
      <c r="C948" s="182"/>
    </row>
    <row r="949" spans="3:3" s="102" customFormat="1" ht="15.75" customHeight="1" x14ac:dyDescent="0.2">
      <c r="C949" s="182"/>
    </row>
    <row r="950" spans="3:3" s="102" customFormat="1" ht="15.75" customHeight="1" x14ac:dyDescent="0.2">
      <c r="C950" s="182"/>
    </row>
    <row r="951" spans="3:3" s="102" customFormat="1" ht="15.75" customHeight="1" x14ac:dyDescent="0.2">
      <c r="C951" s="182"/>
    </row>
    <row r="952" spans="3:3" s="102" customFormat="1" ht="15.75" customHeight="1" x14ac:dyDescent="0.2">
      <c r="C952" s="182"/>
    </row>
    <row r="953" spans="3:3" s="102" customFormat="1" ht="15.75" customHeight="1" x14ac:dyDescent="0.2">
      <c r="C953" s="182"/>
    </row>
    <row r="954" spans="3:3" s="102" customFormat="1" ht="15.75" customHeight="1" x14ac:dyDescent="0.2">
      <c r="C954" s="182"/>
    </row>
    <row r="955" spans="3:3" s="102" customFormat="1" ht="15.75" customHeight="1" x14ac:dyDescent="0.2">
      <c r="C955" s="182"/>
    </row>
    <row r="956" spans="3:3" s="102" customFormat="1" ht="15.75" customHeight="1" x14ac:dyDescent="0.2">
      <c r="C956" s="182"/>
    </row>
    <row r="957" spans="3:3" s="102" customFormat="1" ht="15.75" customHeight="1" x14ac:dyDescent="0.2">
      <c r="C957" s="182"/>
    </row>
    <row r="958" spans="3:3" s="102" customFormat="1" ht="15.75" customHeight="1" x14ac:dyDescent="0.2">
      <c r="C958" s="182"/>
    </row>
    <row r="959" spans="3:3" s="102" customFormat="1" ht="15.75" customHeight="1" x14ac:dyDescent="0.2">
      <c r="C959" s="182"/>
    </row>
    <row r="960" spans="3:3" s="102" customFormat="1" ht="15.75" customHeight="1" x14ac:dyDescent="0.2">
      <c r="C960" s="182"/>
    </row>
    <row r="961" spans="3:3" s="102" customFormat="1" ht="15.75" customHeight="1" x14ac:dyDescent="0.2">
      <c r="C961" s="182"/>
    </row>
    <row r="962" spans="3:3" s="102" customFormat="1" ht="15.75" customHeight="1" x14ac:dyDescent="0.2">
      <c r="C962" s="182"/>
    </row>
    <row r="963" spans="3:3" s="102" customFormat="1" ht="15.75" customHeight="1" x14ac:dyDescent="0.2">
      <c r="C963" s="182"/>
    </row>
    <row r="964" spans="3:3" s="102" customFormat="1" ht="15.75" customHeight="1" x14ac:dyDescent="0.2">
      <c r="C964" s="182"/>
    </row>
    <row r="965" spans="3:3" s="102" customFormat="1" ht="15.75" customHeight="1" x14ac:dyDescent="0.2">
      <c r="C965" s="182"/>
    </row>
    <row r="966" spans="3:3" s="102" customFormat="1" ht="15.75" customHeight="1" x14ac:dyDescent="0.2">
      <c r="C966" s="182"/>
    </row>
    <row r="967" spans="3:3" s="102" customFormat="1" ht="15.75" customHeight="1" x14ac:dyDescent="0.2">
      <c r="C967" s="182"/>
    </row>
    <row r="968" spans="3:3" s="102" customFormat="1" ht="15.75" customHeight="1" x14ac:dyDescent="0.2">
      <c r="C968" s="182"/>
    </row>
    <row r="969" spans="3:3" s="102" customFormat="1" ht="15.75" customHeight="1" x14ac:dyDescent="0.2">
      <c r="C969" s="182"/>
    </row>
    <row r="970" spans="3:3" s="102" customFormat="1" ht="15.75" customHeight="1" x14ac:dyDescent="0.2">
      <c r="C970" s="182"/>
    </row>
    <row r="971" spans="3:3" s="102" customFormat="1" ht="15.75" customHeight="1" x14ac:dyDescent="0.2">
      <c r="C971" s="182"/>
    </row>
    <row r="972" spans="3:3" s="102" customFormat="1" ht="15.75" customHeight="1" x14ac:dyDescent="0.2">
      <c r="C972" s="182"/>
    </row>
    <row r="973" spans="3:3" s="102" customFormat="1" ht="15.75" customHeight="1" x14ac:dyDescent="0.2">
      <c r="C973" s="182"/>
    </row>
    <row r="974" spans="3:3" s="102" customFormat="1" ht="15.75" customHeight="1" x14ac:dyDescent="0.2">
      <c r="C974" s="182"/>
    </row>
    <row r="975" spans="3:3" s="102" customFormat="1" ht="15.75" customHeight="1" x14ac:dyDescent="0.2">
      <c r="C975" s="182"/>
    </row>
    <row r="976" spans="3:3" s="102" customFormat="1" ht="15.75" customHeight="1" x14ac:dyDescent="0.2">
      <c r="C976" s="182"/>
    </row>
    <row r="977" spans="3:3" s="102" customFormat="1" ht="15.75" customHeight="1" x14ac:dyDescent="0.2">
      <c r="C977" s="182"/>
    </row>
    <row r="978" spans="3:3" s="102" customFormat="1" ht="15.75" customHeight="1" x14ac:dyDescent="0.2">
      <c r="C978" s="182"/>
    </row>
    <row r="979" spans="3:3" s="102" customFormat="1" ht="15.75" customHeight="1" x14ac:dyDescent="0.2">
      <c r="C979" s="182"/>
    </row>
    <row r="980" spans="3:3" s="102" customFormat="1" ht="15.75" customHeight="1" x14ac:dyDescent="0.2">
      <c r="C980" s="182"/>
    </row>
    <row r="981" spans="3:3" s="102" customFormat="1" ht="15.75" customHeight="1" x14ac:dyDescent="0.2">
      <c r="C981" s="182"/>
    </row>
    <row r="982" spans="3:3" s="102" customFormat="1" ht="15.75" customHeight="1" x14ac:dyDescent="0.2">
      <c r="C982" s="182"/>
    </row>
    <row r="983" spans="3:3" s="102" customFormat="1" ht="15.75" customHeight="1" x14ac:dyDescent="0.2">
      <c r="C983" s="182"/>
    </row>
    <row r="984" spans="3:3" s="102" customFormat="1" ht="15.75" customHeight="1" x14ac:dyDescent="0.2">
      <c r="C984" s="182"/>
    </row>
    <row r="985" spans="3:3" s="102" customFormat="1" ht="15.75" customHeight="1" x14ac:dyDescent="0.2">
      <c r="C985" s="182"/>
    </row>
    <row r="986" spans="3:3" s="102" customFormat="1" ht="15.75" customHeight="1" x14ac:dyDescent="0.2">
      <c r="C986" s="182"/>
    </row>
    <row r="987" spans="3:3" s="102" customFormat="1" ht="15.75" customHeight="1" x14ac:dyDescent="0.2">
      <c r="C987" s="182"/>
    </row>
    <row r="988" spans="3:3" s="102" customFormat="1" ht="15.75" customHeight="1" x14ac:dyDescent="0.2">
      <c r="C988" s="182"/>
    </row>
    <row r="989" spans="3:3" s="102" customFormat="1" ht="15.75" customHeight="1" x14ac:dyDescent="0.2">
      <c r="C989" s="182"/>
    </row>
    <row r="990" spans="3:3" s="102" customFormat="1" ht="15.75" customHeight="1" x14ac:dyDescent="0.2">
      <c r="C990" s="182"/>
    </row>
    <row r="991" spans="3:3" s="102" customFormat="1" ht="15.75" customHeight="1" x14ac:dyDescent="0.2">
      <c r="C991" s="182"/>
    </row>
    <row r="992" spans="3:3" s="102" customFormat="1" ht="15.75" customHeight="1" x14ac:dyDescent="0.2">
      <c r="C992" s="182"/>
    </row>
    <row r="993" spans="3:3" s="102" customFormat="1" ht="15.75" customHeight="1" x14ac:dyDescent="0.2">
      <c r="C993" s="182"/>
    </row>
    <row r="994" spans="3:3" s="102" customFormat="1" ht="15.75" customHeight="1" x14ac:dyDescent="0.2">
      <c r="C994" s="182"/>
    </row>
    <row r="995" spans="3:3" s="102" customFormat="1" ht="15.75" customHeight="1" x14ac:dyDescent="0.2">
      <c r="C995" s="182"/>
    </row>
    <row r="996" spans="3:3" s="102" customFormat="1" ht="15.75" customHeight="1" x14ac:dyDescent="0.2">
      <c r="C996" s="182"/>
    </row>
    <row r="997" spans="3:3" s="102" customFormat="1" ht="15.75" customHeight="1" x14ac:dyDescent="0.2">
      <c r="C997" s="182"/>
    </row>
    <row r="998" spans="3:3" s="102" customFormat="1" ht="15.75" customHeight="1" x14ac:dyDescent="0.2">
      <c r="C998" s="182"/>
    </row>
    <row r="999" spans="3:3" s="102" customFormat="1" ht="15.75" customHeight="1" x14ac:dyDescent="0.2">
      <c r="C999" s="182"/>
    </row>
    <row r="1000" spans="3:3" s="102" customFormat="1" ht="15.75" customHeight="1" x14ac:dyDescent="0.2">
      <c r="C1000" s="182"/>
    </row>
    <row r="1001" spans="3:3" s="102" customFormat="1" ht="15.75" customHeight="1" x14ac:dyDescent="0.2">
      <c r="C1001" s="182"/>
    </row>
    <row r="1002" spans="3:3" s="102" customFormat="1" ht="15.75" customHeight="1" x14ac:dyDescent="0.2">
      <c r="C1002" s="182"/>
    </row>
    <row r="1003" spans="3:3" s="102" customFormat="1" ht="15.75" customHeight="1" x14ac:dyDescent="0.2">
      <c r="C1003" s="182"/>
    </row>
    <row r="1004" spans="3:3" s="102" customFormat="1" ht="15.75" customHeight="1" x14ac:dyDescent="0.2">
      <c r="C1004" s="182"/>
    </row>
    <row r="1005" spans="3:3" s="102" customFormat="1" ht="15.75" customHeight="1" x14ac:dyDescent="0.2">
      <c r="C1005" s="182"/>
    </row>
    <row r="1006" spans="3:3" s="102" customFormat="1" ht="15.75" customHeight="1" x14ac:dyDescent="0.2">
      <c r="C1006" s="182"/>
    </row>
    <row r="1007" spans="3:3" s="102" customFormat="1" ht="15.75" customHeight="1" x14ac:dyDescent="0.2">
      <c r="C1007" s="182"/>
    </row>
    <row r="1008" spans="3:3" s="102" customFormat="1" ht="15.75" customHeight="1" x14ac:dyDescent="0.2">
      <c r="C1008" s="182"/>
    </row>
    <row r="1009" spans="3:3" s="102" customFormat="1" ht="15.75" customHeight="1" x14ac:dyDescent="0.2">
      <c r="C1009" s="182"/>
    </row>
    <row r="1010" spans="3:3" s="102" customFormat="1" ht="15.75" customHeight="1" x14ac:dyDescent="0.2">
      <c r="C1010" s="182"/>
    </row>
    <row r="1011" spans="3:3" s="102" customFormat="1" ht="15.75" customHeight="1" x14ac:dyDescent="0.2">
      <c r="C1011" s="182"/>
    </row>
    <row r="1012" spans="3:3" s="102" customFormat="1" ht="15.75" customHeight="1" x14ac:dyDescent="0.2">
      <c r="C1012" s="182"/>
    </row>
    <row r="1013" spans="3:3" s="102" customFormat="1" ht="15.75" customHeight="1" x14ac:dyDescent="0.2">
      <c r="C1013" s="182"/>
    </row>
    <row r="1014" spans="3:3" s="102" customFormat="1" ht="15.75" customHeight="1" x14ac:dyDescent="0.2">
      <c r="C1014" s="182"/>
    </row>
    <row r="1015" spans="3:3" s="102" customFormat="1" ht="15.75" customHeight="1" x14ac:dyDescent="0.2">
      <c r="C1015" s="182"/>
    </row>
    <row r="1016" spans="3:3" s="102" customFormat="1" ht="15.75" customHeight="1" x14ac:dyDescent="0.2">
      <c r="C1016" s="182"/>
    </row>
    <row r="1017" spans="3:3" s="102" customFormat="1" ht="15.75" customHeight="1" x14ac:dyDescent="0.2">
      <c r="C1017" s="182"/>
    </row>
    <row r="1018" spans="3:3" s="102" customFormat="1" ht="15.75" customHeight="1" x14ac:dyDescent="0.2">
      <c r="C1018" s="182"/>
    </row>
    <row r="1019" spans="3:3" s="102" customFormat="1" ht="15.75" customHeight="1" x14ac:dyDescent="0.2">
      <c r="C1019" s="182"/>
    </row>
    <row r="1020" spans="3:3" s="102" customFormat="1" ht="15.75" customHeight="1" x14ac:dyDescent="0.2">
      <c r="C1020" s="182"/>
    </row>
    <row r="1021" spans="3:3" s="102" customFormat="1" ht="15.75" customHeight="1" x14ac:dyDescent="0.2">
      <c r="C1021" s="182"/>
    </row>
    <row r="1022" spans="3:3" s="102" customFormat="1" ht="15.75" customHeight="1" x14ac:dyDescent="0.2">
      <c r="C1022" s="182"/>
    </row>
    <row r="1023" spans="3:3" s="102" customFormat="1" ht="15.75" customHeight="1" x14ac:dyDescent="0.2">
      <c r="C1023" s="182"/>
    </row>
    <row r="1024" spans="3:3" s="102" customFormat="1" ht="15.75" customHeight="1" x14ac:dyDescent="0.2">
      <c r="C1024" s="182"/>
    </row>
    <row r="1025" spans="3:3" s="102" customFormat="1" ht="15.75" customHeight="1" x14ac:dyDescent="0.2">
      <c r="C1025" s="182"/>
    </row>
    <row r="1026" spans="3:3" s="102" customFormat="1" ht="15.75" customHeight="1" x14ac:dyDescent="0.2">
      <c r="C1026" s="182"/>
    </row>
    <row r="1027" spans="3:3" s="102" customFormat="1" ht="15.75" customHeight="1" x14ac:dyDescent="0.2">
      <c r="C1027" s="182"/>
    </row>
    <row r="1028" spans="3:3" s="102" customFormat="1" ht="15.75" customHeight="1" x14ac:dyDescent="0.2">
      <c r="C1028" s="182"/>
    </row>
    <row r="1029" spans="3:3" s="102" customFormat="1" ht="15.75" customHeight="1" x14ac:dyDescent="0.2">
      <c r="C1029" s="182"/>
    </row>
    <row r="1030" spans="3:3" s="102" customFormat="1" ht="15.75" customHeight="1" x14ac:dyDescent="0.2">
      <c r="C1030" s="182"/>
    </row>
    <row r="1031" spans="3:3" s="102" customFormat="1" ht="15.75" customHeight="1" x14ac:dyDescent="0.2">
      <c r="C1031" s="182"/>
    </row>
    <row r="1032" spans="3:3" s="102" customFormat="1" ht="15.75" customHeight="1" x14ac:dyDescent="0.2">
      <c r="C1032" s="182"/>
    </row>
    <row r="1033" spans="3:3" s="102" customFormat="1" ht="15.75" customHeight="1" x14ac:dyDescent="0.2">
      <c r="C1033" s="182"/>
    </row>
    <row r="1034" spans="3:3" s="102" customFormat="1" ht="15.75" customHeight="1" x14ac:dyDescent="0.2">
      <c r="C1034" s="182"/>
    </row>
    <row r="1035" spans="3:3" s="102" customFormat="1" ht="15.75" customHeight="1" x14ac:dyDescent="0.2">
      <c r="C1035" s="182"/>
    </row>
    <row r="1036" spans="3:3" s="102" customFormat="1" ht="15.75" customHeight="1" x14ac:dyDescent="0.2">
      <c r="C1036" s="182"/>
    </row>
    <row r="1037" spans="3:3" s="102" customFormat="1" ht="15.75" customHeight="1" x14ac:dyDescent="0.2">
      <c r="C1037" s="182"/>
    </row>
    <row r="1038" spans="3:3" s="102" customFormat="1" ht="15.75" customHeight="1" x14ac:dyDescent="0.2">
      <c r="C1038" s="182"/>
    </row>
    <row r="1039" spans="3:3" s="102" customFormat="1" ht="15.75" customHeight="1" x14ac:dyDescent="0.2">
      <c r="C1039" s="182"/>
    </row>
    <row r="1040" spans="3:3" s="102" customFormat="1" ht="15.75" customHeight="1" x14ac:dyDescent="0.2">
      <c r="C1040" s="182"/>
    </row>
    <row r="1041" spans="3:3" s="102" customFormat="1" ht="15.75" customHeight="1" x14ac:dyDescent="0.2">
      <c r="C1041" s="182"/>
    </row>
    <row r="1042" spans="3:3" s="102" customFormat="1" ht="15.75" customHeight="1" x14ac:dyDescent="0.2">
      <c r="C1042" s="182"/>
    </row>
    <row r="1043" spans="3:3" s="102" customFormat="1" ht="15.75" customHeight="1" x14ac:dyDescent="0.2">
      <c r="C1043" s="182"/>
    </row>
  </sheetData>
  <sheetProtection algorithmName="SHA-512" hashValue="D1jMqvl2UYBB5djxkU3xKXHB+KNjjvkZ/XqQPY7TbJJVUKIzbVSux/VGoo/Al2GqnHuvBswfQms1LZL9LVm4cw==" saltValue="jHJLT1LVp7AxB7dRh72ax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G1:XFD1" name="Range1_1"/>
    <protectedRange algorithmName="SHA-512" hashValue="R8frfBQ/MhInQYm+jLEgMwgPwCkrGPIUaxyIFLRSCn/+fIsUU6bmJDax/r7gTh2PEAEvgODYwg0rRRjqSM/oww==" saltValue="tbZzHO5lCNHCDH5y3XGZag==" spinCount="100000" sqref="F1" name="Range1_2"/>
    <protectedRange algorithmName="SHA-512" hashValue="R8frfBQ/MhInQYm+jLEgMwgPwCkrGPIUaxyIFLRSCn/+fIsUU6bmJDax/r7gTh2PEAEvgODYwg0rRRjqSM/oww==" saltValue="tbZzHO5lCNHCDH5y3XGZag==" spinCount="100000" sqref="A1:E1" name="Range1"/>
  </protectedRanges>
  <mergeCells count="4">
    <mergeCell ref="A2:F2"/>
    <mergeCell ref="A298:B298"/>
    <mergeCell ref="A5:B5"/>
    <mergeCell ref="A174:B174"/>
  </mergeCells>
  <conditionalFormatting sqref="D6:E173">
    <cfRule type="cellIs" dxfId="8" priority="1" operator="lessThan">
      <formula>0</formula>
    </cfRule>
  </conditionalFormatting>
  <conditionalFormatting sqref="D175:E249">
    <cfRule type="cellIs" dxfId="7" priority="2" operator="lessThan">
      <formula>0</formula>
    </cfRule>
  </conditionalFormatting>
  <conditionalFormatting sqref="D253:E253">
    <cfRule type="cellIs" dxfId="6" priority="3" operator="lessThan">
      <formula>0</formula>
    </cfRule>
  </conditionalFormatting>
  <conditionalFormatting sqref="D255:E297">
    <cfRule type="cellIs" dxfId="5" priority="4" operator="lessThan">
      <formula>0</formula>
    </cfRule>
  </conditionalFormatting>
  <conditionalFormatting sqref="D299:E395">
    <cfRule type="cellIs" dxfId="4" priority="5" operator="lessThan">
      <formula>0</formula>
    </cfRule>
  </conditionalFormatting>
  <conditionalFormatting sqref="D396:E396">
    <cfRule type="cellIs" dxfId="3" priority="6" operator="lessThan">
      <formula>-0.001</formula>
    </cfRule>
  </conditionalFormatting>
  <pageMargins left="0.23622047244094491" right="0.23622047244094491" top="0.74803149606299213" bottom="0.70866141732283472" header="0.31496062992125984" footer="0.31496062992125984"/>
  <pageSetup paperSize="9" scale="71" orientation="portrait"/>
  <headerFooter>
    <oddFooter>&amp;RStranica: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993"/>
  <sheetViews>
    <sheetView showGridLines="0" zoomScaleNormal="100" workbookViewId="0"/>
  </sheetViews>
  <sheetFormatPr defaultColWidth="14.42578125" defaultRowHeight="15" customHeight="1" x14ac:dyDescent="0.2"/>
  <cols>
    <col min="1" max="1" width="13.28515625" style="135" customWidth="1"/>
    <col min="2" max="2" width="60.7109375" style="143" customWidth="1"/>
    <col min="3" max="3" width="12.7109375" style="135" customWidth="1"/>
    <col min="4" max="5" width="14.7109375" style="4" customWidth="1"/>
    <col min="6" max="6" width="8.7109375" style="2" customWidth="1"/>
    <col min="7" max="25" width="8" style="2" customWidth="1"/>
    <col min="26" max="26" width="14.42578125" style="2" customWidth="1"/>
    <col min="27" max="16384" width="14.42578125" style="2"/>
  </cols>
  <sheetData>
    <row r="1" spans="1:25" s="102" customFormat="1" ht="44.25" customHeight="1" x14ac:dyDescent="0.2">
      <c r="A1" s="88" t="s">
        <v>25</v>
      </c>
      <c r="B1" s="107"/>
      <c r="C1" s="88" t="s">
        <v>13</v>
      </c>
      <c r="D1" s="108"/>
      <c r="E1" s="88" t="s">
        <v>27</v>
      </c>
      <c r="F1" s="109"/>
    </row>
    <row r="2" spans="1:25" s="102" customFormat="1" ht="50.1" customHeight="1" x14ac:dyDescent="0.2">
      <c r="A2" s="201" t="s">
        <v>2730</v>
      </c>
      <c r="B2" s="198"/>
      <c r="C2" s="198"/>
      <c r="D2" s="198"/>
      <c r="E2" s="198"/>
      <c r="F2" s="198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s="68" customFormat="1" ht="48" customHeight="1" x14ac:dyDescent="0.2">
      <c r="A3" s="99" t="s">
        <v>2731</v>
      </c>
      <c r="B3" s="100" t="s">
        <v>16</v>
      </c>
      <c r="C3" s="93" t="s">
        <v>17</v>
      </c>
      <c r="D3" s="100" t="s">
        <v>18</v>
      </c>
      <c r="E3" s="100" t="s">
        <v>19</v>
      </c>
      <c r="F3" s="29" t="s">
        <v>30</v>
      </c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4" spans="1:25" s="68" customFormat="1" ht="12" customHeight="1" x14ac:dyDescent="0.2">
      <c r="A4" s="75">
        <v>1</v>
      </c>
      <c r="B4" s="77">
        <v>2</v>
      </c>
      <c r="C4" s="136" t="s">
        <v>31</v>
      </c>
      <c r="D4" s="136">
        <v>4</v>
      </c>
      <c r="E4" s="77">
        <v>5</v>
      </c>
      <c r="F4" s="76">
        <v>6</v>
      </c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</row>
    <row r="5" spans="1:25" s="102" customFormat="1" ht="12.75" customHeight="1" x14ac:dyDescent="0.2">
      <c r="A5" s="32" t="s">
        <v>2014</v>
      </c>
      <c r="B5" s="139" t="s">
        <v>2732</v>
      </c>
      <c r="C5" s="47" t="s">
        <v>2014</v>
      </c>
      <c r="D5" s="140">
        <f>D6+D10+D13+SUM(D17:D21)</f>
        <v>0</v>
      </c>
      <c r="E5" s="140">
        <f>E6+E10+E13+SUM(E17:E21)</f>
        <v>0</v>
      </c>
      <c r="F5" s="141" t="str">
        <f t="shared" ref="F5:F36" si="0">IF(D5&gt;0,IF(E5/D5&gt;=100,"&gt;&gt;100",E5/D5*100),"-")</f>
        <v>-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s="102" customFormat="1" ht="24" customHeight="1" x14ac:dyDescent="0.2">
      <c r="A6" s="33" t="s">
        <v>2016</v>
      </c>
      <c r="B6" s="82" t="s">
        <v>2733</v>
      </c>
      <c r="C6" s="48" t="s">
        <v>2016</v>
      </c>
      <c r="D6" s="114">
        <f>SUM(D7:D9)</f>
        <v>0</v>
      </c>
      <c r="E6" s="114">
        <f>SUM(E7:E9)</f>
        <v>0</v>
      </c>
      <c r="F6" s="106" t="str">
        <f t="shared" si="0"/>
        <v>-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spans="1:25" s="102" customFormat="1" ht="12.75" customHeight="1" x14ac:dyDescent="0.2">
      <c r="A7" s="33" t="s">
        <v>2734</v>
      </c>
      <c r="B7" s="78" t="s">
        <v>2735</v>
      </c>
      <c r="C7" s="48" t="s">
        <v>2734</v>
      </c>
      <c r="D7" s="101"/>
      <c r="E7" s="101"/>
      <c r="F7" s="106" t="str">
        <f t="shared" si="0"/>
        <v>-</v>
      </c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</row>
    <row r="8" spans="1:25" s="102" customFormat="1" ht="12.75" customHeight="1" x14ac:dyDescent="0.2">
      <c r="A8" s="33" t="s">
        <v>2736</v>
      </c>
      <c r="B8" s="78" t="s">
        <v>2737</v>
      </c>
      <c r="C8" s="48" t="s">
        <v>2736</v>
      </c>
      <c r="D8" s="101"/>
      <c r="E8" s="101"/>
      <c r="F8" s="106" t="str">
        <f t="shared" si="0"/>
        <v>-</v>
      </c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spans="1:25" s="102" customFormat="1" ht="12.75" customHeight="1" x14ac:dyDescent="0.2">
      <c r="A9" s="33" t="s">
        <v>2738</v>
      </c>
      <c r="B9" s="78" t="s">
        <v>2739</v>
      </c>
      <c r="C9" s="48" t="s">
        <v>2738</v>
      </c>
      <c r="D9" s="101"/>
      <c r="E9" s="101"/>
      <c r="F9" s="106" t="str">
        <f t="shared" si="0"/>
        <v>-</v>
      </c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</row>
    <row r="10" spans="1:25" s="102" customFormat="1" ht="12.75" customHeight="1" x14ac:dyDescent="0.2">
      <c r="A10" s="33" t="s">
        <v>2018</v>
      </c>
      <c r="B10" s="78" t="s">
        <v>2740</v>
      </c>
      <c r="C10" s="48" t="s">
        <v>2018</v>
      </c>
      <c r="D10" s="114">
        <f>SUM(D11:D12)</f>
        <v>0</v>
      </c>
      <c r="E10" s="114">
        <f>SUM(E11:E12)</f>
        <v>0</v>
      </c>
      <c r="F10" s="106" t="str">
        <f t="shared" si="0"/>
        <v>-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</row>
    <row r="11" spans="1:25" s="102" customFormat="1" ht="12.75" customHeight="1" x14ac:dyDescent="0.2">
      <c r="A11" s="33" t="s">
        <v>2741</v>
      </c>
      <c r="B11" s="78" t="s">
        <v>2742</v>
      </c>
      <c r="C11" s="48" t="s">
        <v>2741</v>
      </c>
      <c r="D11" s="101"/>
      <c r="E11" s="101"/>
      <c r="F11" s="106" t="str">
        <f t="shared" si="0"/>
        <v>-</v>
      </c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1:25" s="102" customFormat="1" ht="12.75" customHeight="1" x14ac:dyDescent="0.2">
      <c r="A12" s="33" t="s">
        <v>2743</v>
      </c>
      <c r="B12" s="78" t="s">
        <v>2744</v>
      </c>
      <c r="C12" s="48" t="s">
        <v>2743</v>
      </c>
      <c r="D12" s="101"/>
      <c r="E12" s="101"/>
      <c r="F12" s="106" t="str">
        <f t="shared" si="0"/>
        <v>-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</row>
    <row r="13" spans="1:25" s="102" customFormat="1" ht="12.75" customHeight="1" x14ac:dyDescent="0.2">
      <c r="A13" s="33" t="s">
        <v>2745</v>
      </c>
      <c r="B13" s="78" t="s">
        <v>2746</v>
      </c>
      <c r="C13" s="48" t="s">
        <v>2745</v>
      </c>
      <c r="D13" s="114">
        <f>SUM(D14:D16)</f>
        <v>0</v>
      </c>
      <c r="E13" s="114">
        <f>SUM(E14:E16)</f>
        <v>0</v>
      </c>
      <c r="F13" s="106" t="str">
        <f t="shared" si="0"/>
        <v>-</v>
      </c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</row>
    <row r="14" spans="1:25" s="102" customFormat="1" ht="12.75" customHeight="1" x14ac:dyDescent="0.2">
      <c r="A14" s="33" t="s">
        <v>2747</v>
      </c>
      <c r="B14" s="78" t="s">
        <v>2748</v>
      </c>
      <c r="C14" s="48" t="s">
        <v>2747</v>
      </c>
      <c r="D14" s="101"/>
      <c r="E14" s="101"/>
      <c r="F14" s="106" t="str">
        <f t="shared" si="0"/>
        <v>-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</row>
    <row r="15" spans="1:25" s="102" customFormat="1" ht="12.75" customHeight="1" x14ac:dyDescent="0.2">
      <c r="A15" s="33" t="s">
        <v>2749</v>
      </c>
      <c r="B15" s="78" t="s">
        <v>2750</v>
      </c>
      <c r="C15" s="48" t="s">
        <v>2749</v>
      </c>
      <c r="D15" s="101"/>
      <c r="E15" s="101"/>
      <c r="F15" s="106" t="str">
        <f t="shared" si="0"/>
        <v>-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</row>
    <row r="16" spans="1:25" s="102" customFormat="1" ht="12.75" customHeight="1" x14ac:dyDescent="0.2">
      <c r="A16" s="33" t="s">
        <v>2751</v>
      </c>
      <c r="B16" s="78" t="s">
        <v>2752</v>
      </c>
      <c r="C16" s="48" t="s">
        <v>2751</v>
      </c>
      <c r="D16" s="101"/>
      <c r="E16" s="101"/>
      <c r="F16" s="106" t="str">
        <f t="shared" si="0"/>
        <v>-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</row>
    <row r="17" spans="1:25" s="102" customFormat="1" ht="12.75" customHeight="1" x14ac:dyDescent="0.2">
      <c r="A17" s="33" t="s">
        <v>2753</v>
      </c>
      <c r="B17" s="78" t="s">
        <v>2754</v>
      </c>
      <c r="C17" s="48" t="s">
        <v>2753</v>
      </c>
      <c r="D17" s="101"/>
      <c r="E17" s="101"/>
      <c r="F17" s="106" t="str">
        <f t="shared" si="0"/>
        <v>-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</row>
    <row r="18" spans="1:25" s="102" customFormat="1" ht="12.75" customHeight="1" x14ac:dyDescent="0.2">
      <c r="A18" s="33" t="s">
        <v>2755</v>
      </c>
      <c r="B18" s="78" t="s">
        <v>2756</v>
      </c>
      <c r="C18" s="48" t="s">
        <v>2755</v>
      </c>
      <c r="D18" s="101"/>
      <c r="E18" s="101"/>
      <c r="F18" s="106" t="str">
        <f t="shared" si="0"/>
        <v>-</v>
      </c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25" s="102" customFormat="1" ht="12.75" customHeight="1" x14ac:dyDescent="0.2">
      <c r="A19" s="33" t="s">
        <v>2757</v>
      </c>
      <c r="B19" s="78" t="s">
        <v>2758</v>
      </c>
      <c r="C19" s="48" t="s">
        <v>2757</v>
      </c>
      <c r="D19" s="101"/>
      <c r="E19" s="101"/>
      <c r="F19" s="106" t="str">
        <f t="shared" si="0"/>
        <v>-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</row>
    <row r="20" spans="1:25" s="102" customFormat="1" ht="12.75" customHeight="1" x14ac:dyDescent="0.2">
      <c r="A20" s="33" t="s">
        <v>2759</v>
      </c>
      <c r="B20" s="78" t="s">
        <v>2760</v>
      </c>
      <c r="C20" s="48" t="s">
        <v>2759</v>
      </c>
      <c r="D20" s="101"/>
      <c r="E20" s="101"/>
      <c r="F20" s="106" t="str">
        <f t="shared" si="0"/>
        <v>-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</row>
    <row r="21" spans="1:25" s="102" customFormat="1" ht="12.75" customHeight="1" x14ac:dyDescent="0.2">
      <c r="A21" s="33" t="s">
        <v>2761</v>
      </c>
      <c r="B21" s="78" t="s">
        <v>2762</v>
      </c>
      <c r="C21" s="48" t="s">
        <v>2761</v>
      </c>
      <c r="D21" s="101"/>
      <c r="E21" s="101"/>
      <c r="F21" s="106" t="str">
        <f t="shared" si="0"/>
        <v>-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</row>
    <row r="22" spans="1:25" s="102" customFormat="1" ht="12.75" customHeight="1" x14ac:dyDescent="0.2">
      <c r="A22" s="33" t="s">
        <v>2022</v>
      </c>
      <c r="B22" s="78" t="s">
        <v>2763</v>
      </c>
      <c r="C22" s="48" t="s">
        <v>2022</v>
      </c>
      <c r="D22" s="114">
        <f>SUM(D23:D27)</f>
        <v>0</v>
      </c>
      <c r="E22" s="114">
        <f>SUM(E23:E27)</f>
        <v>0</v>
      </c>
      <c r="F22" s="106" t="str">
        <f t="shared" si="0"/>
        <v>-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</row>
    <row r="23" spans="1:25" s="102" customFormat="1" ht="12.75" customHeight="1" x14ac:dyDescent="0.2">
      <c r="A23" s="33" t="s">
        <v>2764</v>
      </c>
      <c r="B23" s="78" t="s">
        <v>2765</v>
      </c>
      <c r="C23" s="48" t="s">
        <v>2764</v>
      </c>
      <c r="D23" s="101"/>
      <c r="E23" s="101"/>
      <c r="F23" s="106" t="str">
        <f t="shared" si="0"/>
        <v>-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1:25" s="102" customFormat="1" ht="12.75" customHeight="1" x14ac:dyDescent="0.2">
      <c r="A24" s="33" t="s">
        <v>2766</v>
      </c>
      <c r="B24" s="78" t="s">
        <v>2767</v>
      </c>
      <c r="C24" s="48" t="s">
        <v>2766</v>
      </c>
      <c r="D24" s="101"/>
      <c r="E24" s="101"/>
      <c r="F24" s="106" t="str">
        <f t="shared" si="0"/>
        <v>-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1:25" s="102" customFormat="1" ht="12.75" customHeight="1" x14ac:dyDescent="0.2">
      <c r="A25" s="33" t="s">
        <v>2768</v>
      </c>
      <c r="B25" s="78" t="s">
        <v>2769</v>
      </c>
      <c r="C25" s="48" t="s">
        <v>2768</v>
      </c>
      <c r="D25" s="101"/>
      <c r="E25" s="101"/>
      <c r="F25" s="106" t="str">
        <f t="shared" si="0"/>
        <v>-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</row>
    <row r="26" spans="1:25" s="102" customFormat="1" ht="12.75" customHeight="1" x14ac:dyDescent="0.2">
      <c r="A26" s="33" t="s">
        <v>2770</v>
      </c>
      <c r="B26" s="78" t="s">
        <v>2771</v>
      </c>
      <c r="C26" s="48" t="s">
        <v>2770</v>
      </c>
      <c r="D26" s="101"/>
      <c r="E26" s="101"/>
      <c r="F26" s="106" t="str">
        <f t="shared" si="0"/>
        <v>-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</row>
    <row r="27" spans="1:25" s="102" customFormat="1" ht="12.75" customHeight="1" x14ac:dyDescent="0.2">
      <c r="A27" s="33" t="s">
        <v>2772</v>
      </c>
      <c r="B27" s="78" t="s">
        <v>2773</v>
      </c>
      <c r="C27" s="48" t="s">
        <v>2772</v>
      </c>
      <c r="D27" s="101"/>
      <c r="E27" s="101"/>
      <c r="F27" s="106" t="str">
        <f t="shared" si="0"/>
        <v>-</v>
      </c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</row>
    <row r="28" spans="1:25" s="102" customFormat="1" ht="12.75" customHeight="1" x14ac:dyDescent="0.2">
      <c r="A28" s="33" t="s">
        <v>2077</v>
      </c>
      <c r="B28" s="78" t="s">
        <v>2774</v>
      </c>
      <c r="C28" s="48" t="s">
        <v>2077</v>
      </c>
      <c r="D28" s="114">
        <f>SUM(D29:D34)</f>
        <v>0</v>
      </c>
      <c r="E28" s="114">
        <f>SUM(E29:E34)</f>
        <v>0</v>
      </c>
      <c r="F28" s="106" t="str">
        <f t="shared" si="0"/>
        <v>-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</row>
    <row r="29" spans="1:25" s="102" customFormat="1" ht="12.75" customHeight="1" x14ac:dyDescent="0.2">
      <c r="A29" s="33" t="s">
        <v>2775</v>
      </c>
      <c r="B29" s="78" t="s">
        <v>2776</v>
      </c>
      <c r="C29" s="48" t="s">
        <v>2775</v>
      </c>
      <c r="D29" s="101"/>
      <c r="E29" s="101"/>
      <c r="F29" s="106" t="str">
        <f t="shared" si="0"/>
        <v>-</v>
      </c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</row>
    <row r="30" spans="1:25" s="102" customFormat="1" ht="12.75" customHeight="1" x14ac:dyDescent="0.2">
      <c r="A30" s="33" t="s">
        <v>2777</v>
      </c>
      <c r="B30" s="78" t="s">
        <v>2778</v>
      </c>
      <c r="C30" s="48" t="s">
        <v>2777</v>
      </c>
      <c r="D30" s="101"/>
      <c r="E30" s="101"/>
      <c r="F30" s="106" t="str">
        <f t="shared" si="0"/>
        <v>-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</row>
    <row r="31" spans="1:25" s="102" customFormat="1" ht="12.75" customHeight="1" x14ac:dyDescent="0.2">
      <c r="A31" s="33" t="s">
        <v>2779</v>
      </c>
      <c r="B31" s="78" t="s">
        <v>2780</v>
      </c>
      <c r="C31" s="48" t="s">
        <v>2779</v>
      </c>
      <c r="D31" s="101"/>
      <c r="E31" s="101"/>
      <c r="F31" s="106" t="str">
        <f t="shared" si="0"/>
        <v>-</v>
      </c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</row>
    <row r="32" spans="1:25" s="102" customFormat="1" ht="12.75" customHeight="1" x14ac:dyDescent="0.2">
      <c r="A32" s="33" t="s">
        <v>2781</v>
      </c>
      <c r="B32" s="78" t="s">
        <v>2782</v>
      </c>
      <c r="C32" s="48" t="s">
        <v>2781</v>
      </c>
      <c r="D32" s="101"/>
      <c r="E32" s="101"/>
      <c r="F32" s="106" t="str">
        <f t="shared" si="0"/>
        <v>-</v>
      </c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</row>
    <row r="33" spans="1:25" s="102" customFormat="1" ht="12.75" customHeight="1" x14ac:dyDescent="0.2">
      <c r="A33" s="33" t="s">
        <v>2783</v>
      </c>
      <c r="B33" s="78" t="s">
        <v>2784</v>
      </c>
      <c r="C33" s="48" t="s">
        <v>2783</v>
      </c>
      <c r="D33" s="101"/>
      <c r="E33" s="101"/>
      <c r="F33" s="106" t="str">
        <f t="shared" si="0"/>
        <v>-</v>
      </c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</row>
    <row r="34" spans="1:25" s="102" customFormat="1" ht="12.75" customHeight="1" x14ac:dyDescent="0.2">
      <c r="A34" s="33" t="s">
        <v>2785</v>
      </c>
      <c r="B34" s="78" t="s">
        <v>2786</v>
      </c>
      <c r="C34" s="48" t="s">
        <v>2785</v>
      </c>
      <c r="D34" s="101"/>
      <c r="E34" s="101"/>
      <c r="F34" s="106" t="str">
        <f t="shared" si="0"/>
        <v>-</v>
      </c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</row>
    <row r="35" spans="1:25" s="102" customFormat="1" ht="12.75" customHeight="1" x14ac:dyDescent="0.2">
      <c r="A35" s="33" t="s">
        <v>2079</v>
      </c>
      <c r="B35" s="78" t="s">
        <v>2787</v>
      </c>
      <c r="C35" s="48" t="s">
        <v>2079</v>
      </c>
      <c r="D35" s="114">
        <f>D36+D39+D43+D50+D54+D60+D61+D66+D74</f>
        <v>0</v>
      </c>
      <c r="E35" s="114">
        <f>E36+E39+E43+E50+E54+E60+E61+E66+E74</f>
        <v>0</v>
      </c>
      <c r="F35" s="106" t="str">
        <f t="shared" si="0"/>
        <v>-</v>
      </c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</row>
    <row r="36" spans="1:25" s="102" customFormat="1" ht="12.75" customHeight="1" x14ac:dyDescent="0.2">
      <c r="A36" s="33" t="s">
        <v>2081</v>
      </c>
      <c r="B36" s="78" t="s">
        <v>2788</v>
      </c>
      <c r="C36" s="48" t="s">
        <v>2081</v>
      </c>
      <c r="D36" s="114">
        <f>SUM(D37:D38)</f>
        <v>0</v>
      </c>
      <c r="E36" s="114">
        <f>SUM(E37:E38)</f>
        <v>0</v>
      </c>
      <c r="F36" s="106" t="str">
        <f t="shared" si="0"/>
        <v>-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</row>
    <row r="37" spans="1:25" s="102" customFormat="1" ht="12.75" customHeight="1" x14ac:dyDescent="0.2">
      <c r="A37" s="33" t="s">
        <v>2789</v>
      </c>
      <c r="B37" s="78" t="s">
        <v>2790</v>
      </c>
      <c r="C37" s="48" t="s">
        <v>2789</v>
      </c>
      <c r="D37" s="101"/>
      <c r="E37" s="101"/>
      <c r="F37" s="106" t="str">
        <f t="shared" ref="F37:F68" si="1">IF(D37&gt;0,IF(E37/D37&gt;=100,"&gt;&gt;100",E37/D37*100),"-")</f>
        <v>-</v>
      </c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</row>
    <row r="38" spans="1:25" s="102" customFormat="1" ht="12.75" customHeight="1" x14ac:dyDescent="0.2">
      <c r="A38" s="33" t="s">
        <v>2791</v>
      </c>
      <c r="B38" s="78" t="s">
        <v>2792</v>
      </c>
      <c r="C38" s="48" t="s">
        <v>2791</v>
      </c>
      <c r="D38" s="101"/>
      <c r="E38" s="101"/>
      <c r="F38" s="106" t="str">
        <f t="shared" si="1"/>
        <v>-</v>
      </c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</row>
    <row r="39" spans="1:25" s="102" customFormat="1" ht="12.75" customHeight="1" x14ac:dyDescent="0.2">
      <c r="A39" s="33" t="s">
        <v>2083</v>
      </c>
      <c r="B39" s="78" t="s">
        <v>2793</v>
      </c>
      <c r="C39" s="48" t="s">
        <v>2083</v>
      </c>
      <c r="D39" s="114">
        <f>SUM(D40:D42)</f>
        <v>0</v>
      </c>
      <c r="E39" s="114">
        <f>SUM(E40:E42)</f>
        <v>0</v>
      </c>
      <c r="F39" s="106" t="str">
        <f t="shared" si="1"/>
        <v>-</v>
      </c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</row>
    <row r="40" spans="1:25" s="102" customFormat="1" ht="12.75" customHeight="1" x14ac:dyDescent="0.2">
      <c r="A40" s="33" t="s">
        <v>2794</v>
      </c>
      <c r="B40" s="78" t="s">
        <v>2795</v>
      </c>
      <c r="C40" s="48" t="s">
        <v>2794</v>
      </c>
      <c r="D40" s="101"/>
      <c r="E40" s="101"/>
      <c r="F40" s="106" t="str">
        <f t="shared" si="1"/>
        <v>-</v>
      </c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</row>
    <row r="41" spans="1:25" s="102" customFormat="1" ht="12.75" customHeight="1" x14ac:dyDescent="0.2">
      <c r="A41" s="33" t="s">
        <v>2796</v>
      </c>
      <c r="B41" s="78" t="s">
        <v>2797</v>
      </c>
      <c r="C41" s="48" t="s">
        <v>2796</v>
      </c>
      <c r="D41" s="101"/>
      <c r="E41" s="101"/>
      <c r="F41" s="106" t="str">
        <f t="shared" si="1"/>
        <v>-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</row>
    <row r="42" spans="1:25" s="102" customFormat="1" ht="12.75" customHeight="1" x14ac:dyDescent="0.2">
      <c r="A42" s="33" t="s">
        <v>2798</v>
      </c>
      <c r="B42" s="78" t="s">
        <v>2799</v>
      </c>
      <c r="C42" s="48" t="s">
        <v>2798</v>
      </c>
      <c r="D42" s="101"/>
      <c r="E42" s="101"/>
      <c r="F42" s="106" t="str">
        <f t="shared" si="1"/>
        <v>-</v>
      </c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</row>
    <row r="43" spans="1:25" s="102" customFormat="1" ht="12.75" customHeight="1" x14ac:dyDescent="0.2">
      <c r="A43" s="33" t="s">
        <v>2800</v>
      </c>
      <c r="B43" s="78" t="s">
        <v>2801</v>
      </c>
      <c r="C43" s="48" t="s">
        <v>2800</v>
      </c>
      <c r="D43" s="114">
        <f>SUM(D44:D49)</f>
        <v>0</v>
      </c>
      <c r="E43" s="114">
        <f>SUM(E44:E49)</f>
        <v>0</v>
      </c>
      <c r="F43" s="106" t="str">
        <f t="shared" si="1"/>
        <v>-</v>
      </c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</row>
    <row r="44" spans="1:25" s="102" customFormat="1" ht="12.75" customHeight="1" x14ac:dyDescent="0.2">
      <c r="A44" s="33" t="s">
        <v>2802</v>
      </c>
      <c r="B44" s="78" t="s">
        <v>2803</v>
      </c>
      <c r="C44" s="48" t="s">
        <v>2802</v>
      </c>
      <c r="D44" s="101"/>
      <c r="E44" s="101"/>
      <c r="F44" s="106" t="str">
        <f t="shared" si="1"/>
        <v>-</v>
      </c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</row>
    <row r="45" spans="1:25" s="102" customFormat="1" ht="12.75" customHeight="1" x14ac:dyDescent="0.2">
      <c r="A45" s="33" t="s">
        <v>2804</v>
      </c>
      <c r="B45" s="78" t="s">
        <v>2805</v>
      </c>
      <c r="C45" s="48" t="s">
        <v>2804</v>
      </c>
      <c r="D45" s="101"/>
      <c r="E45" s="101"/>
      <c r="F45" s="106" t="str">
        <f t="shared" si="1"/>
        <v>-</v>
      </c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</row>
    <row r="46" spans="1:25" s="102" customFormat="1" ht="12.75" customHeight="1" x14ac:dyDescent="0.2">
      <c r="A46" s="33" t="s">
        <v>2806</v>
      </c>
      <c r="B46" s="78" t="s">
        <v>2807</v>
      </c>
      <c r="C46" s="48" t="s">
        <v>2806</v>
      </c>
      <c r="D46" s="101"/>
      <c r="E46" s="101"/>
      <c r="F46" s="106" t="str">
        <f t="shared" si="1"/>
        <v>-</v>
      </c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</row>
    <row r="47" spans="1:25" s="102" customFormat="1" ht="12.75" customHeight="1" x14ac:dyDescent="0.2">
      <c r="A47" s="33" t="s">
        <v>2808</v>
      </c>
      <c r="B47" s="78" t="s">
        <v>2809</v>
      </c>
      <c r="C47" s="48" t="s">
        <v>2808</v>
      </c>
      <c r="D47" s="101"/>
      <c r="E47" s="101"/>
      <c r="F47" s="106" t="str">
        <f t="shared" si="1"/>
        <v>-</v>
      </c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</row>
    <row r="48" spans="1:25" s="102" customFormat="1" ht="12.75" customHeight="1" x14ac:dyDescent="0.2">
      <c r="A48" s="33" t="s">
        <v>2810</v>
      </c>
      <c r="B48" s="78" t="s">
        <v>2811</v>
      </c>
      <c r="C48" s="48" t="s">
        <v>2810</v>
      </c>
      <c r="D48" s="101"/>
      <c r="E48" s="101"/>
      <c r="F48" s="106" t="str">
        <f t="shared" si="1"/>
        <v>-</v>
      </c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</row>
    <row r="49" spans="1:25" s="102" customFormat="1" ht="12.75" customHeight="1" x14ac:dyDescent="0.2">
      <c r="A49" s="33" t="s">
        <v>2812</v>
      </c>
      <c r="B49" s="78" t="s">
        <v>2813</v>
      </c>
      <c r="C49" s="48" t="s">
        <v>2812</v>
      </c>
      <c r="D49" s="101"/>
      <c r="E49" s="101"/>
      <c r="F49" s="106" t="str">
        <f t="shared" si="1"/>
        <v>-</v>
      </c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</row>
    <row r="50" spans="1:25" s="102" customFormat="1" ht="12.75" customHeight="1" x14ac:dyDescent="0.2">
      <c r="A50" s="33" t="s">
        <v>2814</v>
      </c>
      <c r="B50" s="78" t="s">
        <v>2815</v>
      </c>
      <c r="C50" s="48" t="s">
        <v>2814</v>
      </c>
      <c r="D50" s="114">
        <f>SUM(D51:D53)</f>
        <v>0</v>
      </c>
      <c r="E50" s="114">
        <f>SUM(E51:E53)</f>
        <v>0</v>
      </c>
      <c r="F50" s="106" t="str">
        <f t="shared" si="1"/>
        <v>-</v>
      </c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</row>
    <row r="51" spans="1:25" s="102" customFormat="1" ht="12.75" customHeight="1" x14ac:dyDescent="0.2">
      <c r="A51" s="33" t="s">
        <v>2816</v>
      </c>
      <c r="B51" s="78" t="s">
        <v>2817</v>
      </c>
      <c r="C51" s="48" t="s">
        <v>2816</v>
      </c>
      <c r="D51" s="101"/>
      <c r="E51" s="101"/>
      <c r="F51" s="106" t="str">
        <f t="shared" si="1"/>
        <v>-</v>
      </c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</row>
    <row r="52" spans="1:25" s="102" customFormat="1" ht="12.75" customHeight="1" x14ac:dyDescent="0.2">
      <c r="A52" s="33" t="s">
        <v>2818</v>
      </c>
      <c r="B52" s="78" t="s">
        <v>2819</v>
      </c>
      <c r="C52" s="48" t="s">
        <v>2818</v>
      </c>
      <c r="D52" s="101"/>
      <c r="E52" s="101"/>
      <c r="F52" s="106" t="str">
        <f t="shared" si="1"/>
        <v>-</v>
      </c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</row>
    <row r="53" spans="1:25" s="102" customFormat="1" ht="12.75" customHeight="1" x14ac:dyDescent="0.2">
      <c r="A53" s="33" t="s">
        <v>2820</v>
      </c>
      <c r="B53" s="78" t="s">
        <v>2821</v>
      </c>
      <c r="C53" s="48" t="s">
        <v>2820</v>
      </c>
      <c r="D53" s="101"/>
      <c r="E53" s="101"/>
      <c r="F53" s="106" t="str">
        <f t="shared" si="1"/>
        <v>-</v>
      </c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</row>
    <row r="54" spans="1:25" s="102" customFormat="1" ht="12.75" customHeight="1" x14ac:dyDescent="0.2">
      <c r="A54" s="33" t="s">
        <v>2822</v>
      </c>
      <c r="B54" s="78" t="s">
        <v>2823</v>
      </c>
      <c r="C54" s="48" t="s">
        <v>2822</v>
      </c>
      <c r="D54" s="114">
        <f>SUM(D55:D59)</f>
        <v>0</v>
      </c>
      <c r="E54" s="114">
        <f>SUM(E55:E59)</f>
        <v>0</v>
      </c>
      <c r="F54" s="106" t="str">
        <f t="shared" si="1"/>
        <v>-</v>
      </c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</row>
    <row r="55" spans="1:25" s="102" customFormat="1" ht="12.75" customHeight="1" x14ac:dyDescent="0.2">
      <c r="A55" s="33" t="s">
        <v>2824</v>
      </c>
      <c r="B55" s="78" t="s">
        <v>2825</v>
      </c>
      <c r="C55" s="48" t="s">
        <v>2824</v>
      </c>
      <c r="D55" s="101"/>
      <c r="E55" s="101"/>
      <c r="F55" s="106" t="str">
        <f t="shared" si="1"/>
        <v>-</v>
      </c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</row>
    <row r="56" spans="1:25" s="102" customFormat="1" ht="12.75" customHeight="1" x14ac:dyDescent="0.2">
      <c r="A56" s="33" t="s">
        <v>2826</v>
      </c>
      <c r="B56" s="78" t="s">
        <v>2827</v>
      </c>
      <c r="C56" s="48" t="s">
        <v>2826</v>
      </c>
      <c r="D56" s="101"/>
      <c r="E56" s="101"/>
      <c r="F56" s="106" t="str">
        <f t="shared" si="1"/>
        <v>-</v>
      </c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</row>
    <row r="57" spans="1:25" s="102" customFormat="1" ht="12.75" customHeight="1" x14ac:dyDescent="0.2">
      <c r="A57" s="33" t="s">
        <v>2828</v>
      </c>
      <c r="B57" s="78" t="s">
        <v>2829</v>
      </c>
      <c r="C57" s="48" t="s">
        <v>2828</v>
      </c>
      <c r="D57" s="101"/>
      <c r="E57" s="101"/>
      <c r="F57" s="106" t="str">
        <f t="shared" si="1"/>
        <v>-</v>
      </c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</row>
    <row r="58" spans="1:25" s="102" customFormat="1" ht="12.75" customHeight="1" x14ac:dyDescent="0.2">
      <c r="A58" s="33" t="s">
        <v>2830</v>
      </c>
      <c r="B58" s="78" t="s">
        <v>2831</v>
      </c>
      <c r="C58" s="48" t="s">
        <v>2830</v>
      </c>
      <c r="D58" s="101"/>
      <c r="E58" s="101"/>
      <c r="F58" s="106" t="str">
        <f t="shared" si="1"/>
        <v>-</v>
      </c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</row>
    <row r="59" spans="1:25" s="102" customFormat="1" ht="12.75" customHeight="1" x14ac:dyDescent="0.2">
      <c r="A59" s="33" t="s">
        <v>2832</v>
      </c>
      <c r="B59" s="78" t="s">
        <v>2833</v>
      </c>
      <c r="C59" s="48" t="s">
        <v>2832</v>
      </c>
      <c r="D59" s="101"/>
      <c r="E59" s="101"/>
      <c r="F59" s="106" t="str">
        <f t="shared" si="1"/>
        <v>-</v>
      </c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</row>
    <row r="60" spans="1:25" s="102" customFormat="1" ht="12.75" customHeight="1" x14ac:dyDescent="0.2">
      <c r="A60" s="33" t="s">
        <v>2834</v>
      </c>
      <c r="B60" s="78" t="s">
        <v>2835</v>
      </c>
      <c r="C60" s="48" t="s">
        <v>2834</v>
      </c>
      <c r="D60" s="101"/>
      <c r="E60" s="101"/>
      <c r="F60" s="106" t="str">
        <f t="shared" si="1"/>
        <v>-</v>
      </c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</row>
    <row r="61" spans="1:25" s="102" customFormat="1" ht="12.75" customHeight="1" x14ac:dyDescent="0.2">
      <c r="A61" s="33" t="s">
        <v>2836</v>
      </c>
      <c r="B61" s="78" t="s">
        <v>2837</v>
      </c>
      <c r="C61" s="48" t="s">
        <v>2836</v>
      </c>
      <c r="D61" s="114">
        <f>SUM(D62:D65)</f>
        <v>0</v>
      </c>
      <c r="E61" s="114">
        <f>SUM(E62:E65)</f>
        <v>0</v>
      </c>
      <c r="F61" s="106" t="str">
        <f t="shared" si="1"/>
        <v>-</v>
      </c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</row>
    <row r="62" spans="1:25" s="102" customFormat="1" ht="12.75" customHeight="1" x14ac:dyDescent="0.2">
      <c r="A62" s="33" t="s">
        <v>2838</v>
      </c>
      <c r="B62" s="78" t="s">
        <v>2839</v>
      </c>
      <c r="C62" s="48" t="s">
        <v>2838</v>
      </c>
      <c r="D62" s="101"/>
      <c r="E62" s="101"/>
      <c r="F62" s="106" t="str">
        <f t="shared" si="1"/>
        <v>-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</row>
    <row r="63" spans="1:25" s="102" customFormat="1" ht="12.75" customHeight="1" x14ac:dyDescent="0.2">
      <c r="A63" s="33" t="s">
        <v>2840</v>
      </c>
      <c r="B63" s="78" t="s">
        <v>2841</v>
      </c>
      <c r="C63" s="48" t="s">
        <v>2840</v>
      </c>
      <c r="D63" s="101"/>
      <c r="E63" s="101"/>
      <c r="F63" s="106" t="str">
        <f t="shared" si="1"/>
        <v>-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</row>
    <row r="64" spans="1:25" s="102" customFormat="1" ht="12.75" customHeight="1" x14ac:dyDescent="0.2">
      <c r="A64" s="33" t="s">
        <v>2842</v>
      </c>
      <c r="B64" s="78" t="s">
        <v>2843</v>
      </c>
      <c r="C64" s="48" t="s">
        <v>2842</v>
      </c>
      <c r="D64" s="101"/>
      <c r="E64" s="101"/>
      <c r="F64" s="106" t="str">
        <f t="shared" si="1"/>
        <v>-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</row>
    <row r="65" spans="1:25" s="102" customFormat="1" ht="12.75" customHeight="1" x14ac:dyDescent="0.2">
      <c r="A65" s="33" t="s">
        <v>2844</v>
      </c>
      <c r="B65" s="78" t="s">
        <v>2845</v>
      </c>
      <c r="C65" s="48" t="s">
        <v>2844</v>
      </c>
      <c r="D65" s="101"/>
      <c r="E65" s="101"/>
      <c r="F65" s="106" t="str">
        <f t="shared" si="1"/>
        <v>-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</row>
    <row r="66" spans="1:25" s="102" customFormat="1" ht="12.75" customHeight="1" x14ac:dyDescent="0.2">
      <c r="A66" s="33" t="s">
        <v>2846</v>
      </c>
      <c r="B66" s="78" t="s">
        <v>2847</v>
      </c>
      <c r="C66" s="48" t="s">
        <v>2846</v>
      </c>
      <c r="D66" s="114">
        <f>SUM(D67:D73)</f>
        <v>0</v>
      </c>
      <c r="E66" s="114">
        <f>SUM(E67:E73)</f>
        <v>0</v>
      </c>
      <c r="F66" s="106" t="str">
        <f t="shared" si="1"/>
        <v>-</v>
      </c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</row>
    <row r="67" spans="1:25" s="102" customFormat="1" ht="12.75" customHeight="1" x14ac:dyDescent="0.2">
      <c r="A67" s="33" t="s">
        <v>2848</v>
      </c>
      <c r="B67" s="78" t="s">
        <v>2849</v>
      </c>
      <c r="C67" s="48" t="s">
        <v>2848</v>
      </c>
      <c r="D67" s="101"/>
      <c r="E67" s="101"/>
      <c r="F67" s="106" t="str">
        <f t="shared" si="1"/>
        <v>-</v>
      </c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</row>
    <row r="68" spans="1:25" s="102" customFormat="1" ht="12.75" customHeight="1" x14ac:dyDescent="0.2">
      <c r="A68" s="33" t="s">
        <v>2850</v>
      </c>
      <c r="B68" s="78" t="s">
        <v>2851</v>
      </c>
      <c r="C68" s="48" t="s">
        <v>2850</v>
      </c>
      <c r="D68" s="101"/>
      <c r="E68" s="101"/>
      <c r="F68" s="106" t="str">
        <f t="shared" si="1"/>
        <v>-</v>
      </c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</row>
    <row r="69" spans="1:25" s="102" customFormat="1" ht="12.75" customHeight="1" x14ac:dyDescent="0.2">
      <c r="A69" s="33" t="s">
        <v>2852</v>
      </c>
      <c r="B69" s="78" t="s">
        <v>2853</v>
      </c>
      <c r="C69" s="48" t="s">
        <v>2852</v>
      </c>
      <c r="D69" s="101"/>
      <c r="E69" s="101"/>
      <c r="F69" s="106" t="str">
        <f t="shared" ref="F69:F100" si="2">IF(D69&gt;0,IF(E69/D69&gt;=100,"&gt;&gt;100",E69/D69*100),"-")</f>
        <v>-</v>
      </c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</row>
    <row r="70" spans="1:25" s="102" customFormat="1" ht="12.75" customHeight="1" x14ac:dyDescent="0.2">
      <c r="A70" s="33" t="s">
        <v>2854</v>
      </c>
      <c r="B70" s="78" t="s">
        <v>2855</v>
      </c>
      <c r="C70" s="48" t="s">
        <v>2854</v>
      </c>
      <c r="D70" s="101"/>
      <c r="E70" s="101"/>
      <c r="F70" s="106" t="str">
        <f t="shared" si="2"/>
        <v>-</v>
      </c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</row>
    <row r="71" spans="1:25" s="102" customFormat="1" ht="12.75" customHeight="1" x14ac:dyDescent="0.2">
      <c r="A71" s="33" t="s">
        <v>2856</v>
      </c>
      <c r="B71" s="78" t="s">
        <v>2857</v>
      </c>
      <c r="C71" s="48" t="s">
        <v>2856</v>
      </c>
      <c r="D71" s="101"/>
      <c r="E71" s="101"/>
      <c r="F71" s="106" t="str">
        <f t="shared" si="2"/>
        <v>-</v>
      </c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</row>
    <row r="72" spans="1:25" s="102" customFormat="1" ht="12.75" customHeight="1" x14ac:dyDescent="0.2">
      <c r="A72" s="33" t="s">
        <v>2858</v>
      </c>
      <c r="B72" s="78" t="s">
        <v>2859</v>
      </c>
      <c r="C72" s="48" t="s">
        <v>2858</v>
      </c>
      <c r="D72" s="101"/>
      <c r="E72" s="101"/>
      <c r="F72" s="106" t="str">
        <f t="shared" si="2"/>
        <v>-</v>
      </c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</row>
    <row r="73" spans="1:25" s="102" customFormat="1" ht="12.75" customHeight="1" x14ac:dyDescent="0.2">
      <c r="A73" s="33" t="s">
        <v>2860</v>
      </c>
      <c r="B73" s="78" t="s">
        <v>2861</v>
      </c>
      <c r="C73" s="48" t="s">
        <v>2860</v>
      </c>
      <c r="D73" s="101"/>
      <c r="E73" s="101"/>
      <c r="F73" s="106" t="str">
        <f t="shared" si="2"/>
        <v>-</v>
      </c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</row>
    <row r="74" spans="1:25" s="102" customFormat="1" ht="12.75" customHeight="1" x14ac:dyDescent="0.2">
      <c r="A74" s="33" t="s">
        <v>2085</v>
      </c>
      <c r="B74" s="78" t="s">
        <v>2862</v>
      </c>
      <c r="C74" s="48" t="s">
        <v>2085</v>
      </c>
      <c r="D74" s="101"/>
      <c r="E74" s="101"/>
      <c r="F74" s="106" t="str">
        <f t="shared" si="2"/>
        <v>-</v>
      </c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</row>
    <row r="75" spans="1:25" s="102" customFormat="1" ht="12.75" customHeight="1" x14ac:dyDescent="0.2">
      <c r="A75" s="33" t="s">
        <v>2087</v>
      </c>
      <c r="B75" s="78" t="s">
        <v>2863</v>
      </c>
      <c r="C75" s="48" t="s">
        <v>2087</v>
      </c>
      <c r="D75" s="114">
        <f>SUM(D76:D81)</f>
        <v>0</v>
      </c>
      <c r="E75" s="114">
        <f>SUM(E76:E81)</f>
        <v>0</v>
      </c>
      <c r="F75" s="106" t="str">
        <f t="shared" si="2"/>
        <v>-</v>
      </c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</row>
    <row r="76" spans="1:25" s="102" customFormat="1" ht="12.75" customHeight="1" x14ac:dyDescent="0.2">
      <c r="A76" s="33" t="s">
        <v>2089</v>
      </c>
      <c r="B76" s="78" t="s">
        <v>2864</v>
      </c>
      <c r="C76" s="48" t="s">
        <v>2089</v>
      </c>
      <c r="D76" s="101"/>
      <c r="E76" s="101"/>
      <c r="F76" s="106" t="str">
        <f t="shared" si="2"/>
        <v>-</v>
      </c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</row>
    <row r="77" spans="1:25" s="102" customFormat="1" ht="12.75" customHeight="1" x14ac:dyDescent="0.2">
      <c r="A77" s="33" t="s">
        <v>2091</v>
      </c>
      <c r="B77" s="78" t="s">
        <v>2865</v>
      </c>
      <c r="C77" s="48" t="s">
        <v>2091</v>
      </c>
      <c r="D77" s="101"/>
      <c r="E77" s="101"/>
      <c r="F77" s="106" t="str">
        <f t="shared" si="2"/>
        <v>-</v>
      </c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</row>
    <row r="78" spans="1:25" s="102" customFormat="1" ht="12.75" customHeight="1" x14ac:dyDescent="0.2">
      <c r="A78" s="33" t="s">
        <v>2093</v>
      </c>
      <c r="B78" s="78" t="s">
        <v>2866</v>
      </c>
      <c r="C78" s="48" t="s">
        <v>2093</v>
      </c>
      <c r="D78" s="101"/>
      <c r="E78" s="101"/>
      <c r="F78" s="106" t="str">
        <f t="shared" si="2"/>
        <v>-</v>
      </c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</row>
    <row r="79" spans="1:25" s="102" customFormat="1" ht="12.75" customHeight="1" x14ac:dyDescent="0.2">
      <c r="A79" s="33" t="s">
        <v>2095</v>
      </c>
      <c r="B79" s="78" t="s">
        <v>2867</v>
      </c>
      <c r="C79" s="48" t="s">
        <v>2095</v>
      </c>
      <c r="D79" s="101"/>
      <c r="E79" s="101"/>
      <c r="F79" s="106" t="str">
        <f t="shared" si="2"/>
        <v>-</v>
      </c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</row>
    <row r="80" spans="1:25" s="102" customFormat="1" ht="12.75" customHeight="1" x14ac:dyDescent="0.2">
      <c r="A80" s="33" t="s">
        <v>2097</v>
      </c>
      <c r="B80" s="78" t="s">
        <v>2868</v>
      </c>
      <c r="C80" s="48" t="s">
        <v>2097</v>
      </c>
      <c r="D80" s="101"/>
      <c r="E80" s="101"/>
      <c r="F80" s="106" t="str">
        <f t="shared" si="2"/>
        <v>-</v>
      </c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</row>
    <row r="81" spans="1:25" s="102" customFormat="1" ht="12.75" customHeight="1" x14ac:dyDescent="0.2">
      <c r="A81" s="33" t="s">
        <v>2099</v>
      </c>
      <c r="B81" s="78" t="s">
        <v>2869</v>
      </c>
      <c r="C81" s="48" t="s">
        <v>2099</v>
      </c>
      <c r="D81" s="101"/>
      <c r="E81" s="101"/>
      <c r="F81" s="106" t="str">
        <f t="shared" si="2"/>
        <v>-</v>
      </c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</row>
    <row r="82" spans="1:25" s="102" customFormat="1" ht="12.75" customHeight="1" x14ac:dyDescent="0.2">
      <c r="A82" s="33" t="s">
        <v>2101</v>
      </c>
      <c r="B82" s="78" t="s">
        <v>2870</v>
      </c>
      <c r="C82" s="48" t="s">
        <v>2101</v>
      </c>
      <c r="D82" s="114">
        <f>SUM(D83:D88)</f>
        <v>0</v>
      </c>
      <c r="E82" s="114">
        <f>SUM(E83:E88)</f>
        <v>0</v>
      </c>
      <c r="F82" s="106" t="str">
        <f t="shared" si="2"/>
        <v>-</v>
      </c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</row>
    <row r="83" spans="1:25" s="102" customFormat="1" ht="12.75" customHeight="1" x14ac:dyDescent="0.2">
      <c r="A83" s="33" t="s">
        <v>2103</v>
      </c>
      <c r="B83" s="78" t="s">
        <v>2871</v>
      </c>
      <c r="C83" s="48" t="s">
        <v>2103</v>
      </c>
      <c r="D83" s="101"/>
      <c r="E83" s="101"/>
      <c r="F83" s="106" t="str">
        <f t="shared" si="2"/>
        <v>-</v>
      </c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</row>
    <row r="84" spans="1:25" s="102" customFormat="1" ht="12.75" customHeight="1" x14ac:dyDescent="0.2">
      <c r="A84" s="33" t="s">
        <v>2105</v>
      </c>
      <c r="B84" s="78" t="s">
        <v>2872</v>
      </c>
      <c r="C84" s="48" t="s">
        <v>2105</v>
      </c>
      <c r="D84" s="101"/>
      <c r="E84" s="101"/>
      <c r="F84" s="106" t="str">
        <f t="shared" si="2"/>
        <v>-</v>
      </c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</row>
    <row r="85" spans="1:25" s="102" customFormat="1" ht="12.75" customHeight="1" x14ac:dyDescent="0.2">
      <c r="A85" s="33" t="s">
        <v>2107</v>
      </c>
      <c r="B85" s="78" t="s">
        <v>2873</v>
      </c>
      <c r="C85" s="48" t="s">
        <v>2107</v>
      </c>
      <c r="D85" s="101"/>
      <c r="E85" s="101"/>
      <c r="F85" s="106" t="str">
        <f t="shared" si="2"/>
        <v>-</v>
      </c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</row>
    <row r="86" spans="1:25" s="102" customFormat="1" ht="12.75" customHeight="1" x14ac:dyDescent="0.2">
      <c r="A86" s="33" t="s">
        <v>2109</v>
      </c>
      <c r="B86" s="78" t="s">
        <v>2874</v>
      </c>
      <c r="C86" s="48" t="s">
        <v>2109</v>
      </c>
      <c r="D86" s="101"/>
      <c r="E86" s="101"/>
      <c r="F86" s="106" t="str">
        <f t="shared" si="2"/>
        <v>-</v>
      </c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</row>
    <row r="87" spans="1:25" s="102" customFormat="1" ht="12.75" customHeight="1" x14ac:dyDescent="0.2">
      <c r="A87" s="33" t="s">
        <v>2111</v>
      </c>
      <c r="B87" s="78" t="s">
        <v>2875</v>
      </c>
      <c r="C87" s="48" t="s">
        <v>2111</v>
      </c>
      <c r="D87" s="101"/>
      <c r="E87" s="101"/>
      <c r="F87" s="106" t="str">
        <f t="shared" si="2"/>
        <v>-</v>
      </c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</row>
    <row r="88" spans="1:25" s="102" customFormat="1" ht="12.75" customHeight="1" x14ac:dyDescent="0.2">
      <c r="A88" s="33" t="s">
        <v>2876</v>
      </c>
      <c r="B88" s="78" t="s">
        <v>2877</v>
      </c>
      <c r="C88" s="48" t="s">
        <v>2876</v>
      </c>
      <c r="D88" s="101"/>
      <c r="E88" s="101"/>
      <c r="F88" s="106" t="str">
        <f t="shared" si="2"/>
        <v>-</v>
      </c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</row>
    <row r="89" spans="1:25" s="102" customFormat="1" ht="12.75" customHeight="1" x14ac:dyDescent="0.2">
      <c r="A89" s="33" t="s">
        <v>2878</v>
      </c>
      <c r="B89" s="78" t="s">
        <v>2879</v>
      </c>
      <c r="C89" s="48" t="s">
        <v>2878</v>
      </c>
      <c r="D89" s="114">
        <f>D90+D94+D99+D104+D105+D106</f>
        <v>0</v>
      </c>
      <c r="E89" s="114">
        <f>E90+E94+E99+E104+E105+E106</f>
        <v>0</v>
      </c>
      <c r="F89" s="106" t="str">
        <f t="shared" si="2"/>
        <v>-</v>
      </c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</row>
    <row r="90" spans="1:25" s="102" customFormat="1" ht="12.75" customHeight="1" x14ac:dyDescent="0.2">
      <c r="A90" s="33" t="s">
        <v>2880</v>
      </c>
      <c r="B90" s="78" t="s">
        <v>2881</v>
      </c>
      <c r="C90" s="48" t="s">
        <v>2880</v>
      </c>
      <c r="D90" s="114">
        <f>SUM(D91:D93)</f>
        <v>0</v>
      </c>
      <c r="E90" s="114">
        <f>SUM(E91:E93)</f>
        <v>0</v>
      </c>
      <c r="F90" s="106" t="str">
        <f t="shared" si="2"/>
        <v>-</v>
      </c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</row>
    <row r="91" spans="1:25" s="102" customFormat="1" ht="12.75" customHeight="1" x14ac:dyDescent="0.2">
      <c r="A91" s="33" t="s">
        <v>2882</v>
      </c>
      <c r="B91" s="78" t="s">
        <v>1647</v>
      </c>
      <c r="C91" s="48" t="s">
        <v>2882</v>
      </c>
      <c r="D91" s="101"/>
      <c r="E91" s="101"/>
      <c r="F91" s="106" t="str">
        <f t="shared" si="2"/>
        <v>-</v>
      </c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</row>
    <row r="92" spans="1:25" s="102" customFormat="1" ht="12.75" customHeight="1" x14ac:dyDescent="0.2">
      <c r="A92" s="33" t="s">
        <v>2883</v>
      </c>
      <c r="B92" s="78" t="s">
        <v>2884</v>
      </c>
      <c r="C92" s="48" t="s">
        <v>2883</v>
      </c>
      <c r="D92" s="101"/>
      <c r="E92" s="101"/>
      <c r="F92" s="106" t="str">
        <f t="shared" si="2"/>
        <v>-</v>
      </c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</row>
    <row r="93" spans="1:25" s="102" customFormat="1" ht="12.75" customHeight="1" x14ac:dyDescent="0.2">
      <c r="A93" s="33" t="s">
        <v>2885</v>
      </c>
      <c r="B93" s="78" t="s">
        <v>2886</v>
      </c>
      <c r="C93" s="48" t="s">
        <v>2885</v>
      </c>
      <c r="D93" s="101"/>
      <c r="E93" s="101"/>
      <c r="F93" s="106" t="str">
        <f t="shared" si="2"/>
        <v>-</v>
      </c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</row>
    <row r="94" spans="1:25" s="102" customFormat="1" ht="12.75" customHeight="1" x14ac:dyDescent="0.2">
      <c r="A94" s="33" t="s">
        <v>2887</v>
      </c>
      <c r="B94" s="78" t="s">
        <v>2888</v>
      </c>
      <c r="C94" s="48" t="s">
        <v>2887</v>
      </c>
      <c r="D94" s="114">
        <f>SUM(D95:D98)</f>
        <v>0</v>
      </c>
      <c r="E94" s="114">
        <f>SUM(E95:E98)</f>
        <v>0</v>
      </c>
      <c r="F94" s="106" t="str">
        <f t="shared" si="2"/>
        <v>-</v>
      </c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</row>
    <row r="95" spans="1:25" s="102" customFormat="1" ht="12.75" customHeight="1" x14ac:dyDescent="0.2">
      <c r="A95" s="33" t="s">
        <v>2889</v>
      </c>
      <c r="B95" s="78" t="s">
        <v>2890</v>
      </c>
      <c r="C95" s="48" t="s">
        <v>2889</v>
      </c>
      <c r="D95" s="101"/>
      <c r="E95" s="101"/>
      <c r="F95" s="106" t="str">
        <f t="shared" si="2"/>
        <v>-</v>
      </c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</row>
    <row r="96" spans="1:25" s="102" customFormat="1" ht="12.75" customHeight="1" x14ac:dyDescent="0.2">
      <c r="A96" s="33" t="s">
        <v>2891</v>
      </c>
      <c r="B96" s="78" t="s">
        <v>2892</v>
      </c>
      <c r="C96" s="48" t="s">
        <v>2891</v>
      </c>
      <c r="D96" s="101"/>
      <c r="E96" s="101"/>
      <c r="F96" s="106" t="str">
        <f t="shared" si="2"/>
        <v>-</v>
      </c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</row>
    <row r="97" spans="1:25" s="102" customFormat="1" ht="12.75" customHeight="1" x14ac:dyDescent="0.2">
      <c r="A97" s="33" t="s">
        <v>2893</v>
      </c>
      <c r="B97" s="78" t="s">
        <v>2894</v>
      </c>
      <c r="C97" s="48" t="s">
        <v>2893</v>
      </c>
      <c r="D97" s="101"/>
      <c r="E97" s="101"/>
      <c r="F97" s="106" t="str">
        <f t="shared" si="2"/>
        <v>-</v>
      </c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</row>
    <row r="98" spans="1:25" s="102" customFormat="1" ht="12.75" customHeight="1" x14ac:dyDescent="0.2">
      <c r="A98" s="33" t="s">
        <v>2895</v>
      </c>
      <c r="B98" s="78" t="s">
        <v>2896</v>
      </c>
      <c r="C98" s="48" t="s">
        <v>2895</v>
      </c>
      <c r="D98" s="101"/>
      <c r="E98" s="101"/>
      <c r="F98" s="106" t="str">
        <f t="shared" si="2"/>
        <v>-</v>
      </c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</row>
    <row r="99" spans="1:25" s="102" customFormat="1" ht="12.75" customHeight="1" x14ac:dyDescent="0.2">
      <c r="A99" s="33" t="s">
        <v>2897</v>
      </c>
      <c r="B99" s="78" t="s">
        <v>2898</v>
      </c>
      <c r="C99" s="48" t="s">
        <v>2897</v>
      </c>
      <c r="D99" s="114">
        <f>SUM(D100:D103)</f>
        <v>0</v>
      </c>
      <c r="E99" s="114">
        <f>SUM(E100:E103)</f>
        <v>0</v>
      </c>
      <c r="F99" s="106" t="str">
        <f t="shared" si="2"/>
        <v>-</v>
      </c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</row>
    <row r="100" spans="1:25" s="102" customFormat="1" ht="12.75" customHeight="1" x14ac:dyDescent="0.2">
      <c r="A100" s="33" t="s">
        <v>2899</v>
      </c>
      <c r="B100" s="78" t="s">
        <v>2900</v>
      </c>
      <c r="C100" s="48" t="s">
        <v>2899</v>
      </c>
      <c r="D100" s="101"/>
      <c r="E100" s="101"/>
      <c r="F100" s="106" t="str">
        <f t="shared" si="2"/>
        <v>-</v>
      </c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</row>
    <row r="101" spans="1:25" s="102" customFormat="1" ht="12.75" customHeight="1" x14ac:dyDescent="0.2">
      <c r="A101" s="33" t="s">
        <v>2901</v>
      </c>
      <c r="B101" s="78" t="s">
        <v>2902</v>
      </c>
      <c r="C101" s="48" t="s">
        <v>2901</v>
      </c>
      <c r="D101" s="101"/>
      <c r="E101" s="101"/>
      <c r="F101" s="106" t="str">
        <f t="shared" ref="F101:F132" si="3">IF(D101&gt;0,IF(E101/D101&gt;=100,"&gt;&gt;100",E101/D101*100),"-")</f>
        <v>-</v>
      </c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</row>
    <row r="102" spans="1:25" s="102" customFormat="1" ht="12.75" customHeight="1" x14ac:dyDescent="0.2">
      <c r="A102" s="33" t="s">
        <v>2903</v>
      </c>
      <c r="B102" s="78" t="s">
        <v>2904</v>
      </c>
      <c r="C102" s="48" t="s">
        <v>2903</v>
      </c>
      <c r="D102" s="101"/>
      <c r="E102" s="101"/>
      <c r="F102" s="106" t="str">
        <f t="shared" si="3"/>
        <v>-</v>
      </c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</row>
    <row r="103" spans="1:25" s="102" customFormat="1" ht="12.75" customHeight="1" x14ac:dyDescent="0.2">
      <c r="A103" s="33" t="s">
        <v>2905</v>
      </c>
      <c r="B103" s="78" t="s">
        <v>2906</v>
      </c>
      <c r="C103" s="48" t="s">
        <v>2905</v>
      </c>
      <c r="D103" s="101"/>
      <c r="E103" s="101"/>
      <c r="F103" s="106" t="str">
        <f t="shared" si="3"/>
        <v>-</v>
      </c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</row>
    <row r="104" spans="1:25" s="102" customFormat="1" ht="12.75" customHeight="1" x14ac:dyDescent="0.2">
      <c r="A104" s="33" t="s">
        <v>2907</v>
      </c>
      <c r="B104" s="78" t="s">
        <v>2908</v>
      </c>
      <c r="C104" s="48" t="s">
        <v>2907</v>
      </c>
      <c r="D104" s="101"/>
      <c r="E104" s="101"/>
      <c r="F104" s="106" t="str">
        <f t="shared" si="3"/>
        <v>-</v>
      </c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</row>
    <row r="105" spans="1:25" s="102" customFormat="1" ht="12.75" customHeight="1" x14ac:dyDescent="0.2">
      <c r="A105" s="33" t="s">
        <v>2909</v>
      </c>
      <c r="B105" s="78" t="s">
        <v>2910</v>
      </c>
      <c r="C105" s="48" t="s">
        <v>2909</v>
      </c>
      <c r="D105" s="101"/>
      <c r="E105" s="101"/>
      <c r="F105" s="106" t="str">
        <f t="shared" si="3"/>
        <v>-</v>
      </c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</row>
    <row r="106" spans="1:25" s="102" customFormat="1" ht="12.75" customHeight="1" x14ac:dyDescent="0.2">
      <c r="A106" s="33" t="s">
        <v>2911</v>
      </c>
      <c r="B106" s="78" t="s">
        <v>2912</v>
      </c>
      <c r="C106" s="48" t="s">
        <v>2911</v>
      </c>
      <c r="D106" s="101"/>
      <c r="E106" s="101"/>
      <c r="F106" s="106" t="str">
        <f t="shared" si="3"/>
        <v>-</v>
      </c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</row>
    <row r="107" spans="1:25" s="102" customFormat="1" ht="12.75" customHeight="1" x14ac:dyDescent="0.2">
      <c r="A107" s="33" t="s">
        <v>2913</v>
      </c>
      <c r="B107" s="78" t="s">
        <v>2914</v>
      </c>
      <c r="C107" s="48" t="s">
        <v>2913</v>
      </c>
      <c r="D107" s="114">
        <f>SUM(D108:D113)</f>
        <v>0</v>
      </c>
      <c r="E107" s="114">
        <f>SUM(E108:E113)</f>
        <v>0</v>
      </c>
      <c r="F107" s="106" t="str">
        <f t="shared" si="3"/>
        <v>-</v>
      </c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</row>
    <row r="108" spans="1:25" s="102" customFormat="1" ht="12.75" customHeight="1" x14ac:dyDescent="0.2">
      <c r="A108" s="33" t="s">
        <v>2915</v>
      </c>
      <c r="B108" s="78" t="s">
        <v>2916</v>
      </c>
      <c r="C108" s="48" t="s">
        <v>2915</v>
      </c>
      <c r="D108" s="101"/>
      <c r="E108" s="101"/>
      <c r="F108" s="106" t="str">
        <f t="shared" si="3"/>
        <v>-</v>
      </c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</row>
    <row r="109" spans="1:25" s="102" customFormat="1" ht="12.75" customHeight="1" x14ac:dyDescent="0.2">
      <c r="A109" s="33" t="s">
        <v>2917</v>
      </c>
      <c r="B109" s="78" t="s">
        <v>2918</v>
      </c>
      <c r="C109" s="48" t="s">
        <v>2917</v>
      </c>
      <c r="D109" s="101"/>
      <c r="E109" s="101"/>
      <c r="F109" s="106" t="str">
        <f t="shared" si="3"/>
        <v>-</v>
      </c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</row>
    <row r="110" spans="1:25" s="102" customFormat="1" ht="12.75" customHeight="1" x14ac:dyDescent="0.2">
      <c r="A110" s="33" t="s">
        <v>2919</v>
      </c>
      <c r="B110" s="78" t="s">
        <v>2920</v>
      </c>
      <c r="C110" s="48" t="s">
        <v>2919</v>
      </c>
      <c r="D110" s="101"/>
      <c r="E110" s="101"/>
      <c r="F110" s="106" t="str">
        <f t="shared" si="3"/>
        <v>-</v>
      </c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</row>
    <row r="111" spans="1:25" s="102" customFormat="1" ht="12.75" customHeight="1" x14ac:dyDescent="0.2">
      <c r="A111" s="33" t="s">
        <v>2921</v>
      </c>
      <c r="B111" s="78" t="s">
        <v>2922</v>
      </c>
      <c r="C111" s="48" t="s">
        <v>2921</v>
      </c>
      <c r="D111" s="101"/>
      <c r="E111" s="101"/>
      <c r="F111" s="106" t="str">
        <f t="shared" si="3"/>
        <v>-</v>
      </c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</row>
    <row r="112" spans="1:25" s="102" customFormat="1" ht="12.75" customHeight="1" x14ac:dyDescent="0.2">
      <c r="A112" s="33" t="s">
        <v>2923</v>
      </c>
      <c r="B112" s="78" t="s">
        <v>2924</v>
      </c>
      <c r="C112" s="48" t="s">
        <v>2923</v>
      </c>
      <c r="D112" s="101"/>
      <c r="E112" s="101"/>
      <c r="F112" s="106" t="str">
        <f t="shared" si="3"/>
        <v>-</v>
      </c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</row>
    <row r="113" spans="1:25" s="102" customFormat="1" ht="12.75" customHeight="1" x14ac:dyDescent="0.2">
      <c r="A113" s="33" t="s">
        <v>2925</v>
      </c>
      <c r="B113" s="78" t="s">
        <v>2926</v>
      </c>
      <c r="C113" s="48" t="s">
        <v>2925</v>
      </c>
      <c r="D113" s="101"/>
      <c r="E113" s="101"/>
      <c r="F113" s="106" t="str">
        <f t="shared" si="3"/>
        <v>-</v>
      </c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</row>
    <row r="114" spans="1:25" s="102" customFormat="1" ht="12.75" customHeight="1" x14ac:dyDescent="0.2">
      <c r="A114" s="33" t="s">
        <v>2927</v>
      </c>
      <c r="B114" s="78" t="s">
        <v>2928</v>
      </c>
      <c r="C114" s="48" t="s">
        <v>2927</v>
      </c>
      <c r="D114" s="114">
        <f>D115+D118+D121+D122+SUM(D125:D128)</f>
        <v>0</v>
      </c>
      <c r="E114" s="114">
        <f>E115+E118+E121+E122+SUM(E125:E128)</f>
        <v>0</v>
      </c>
      <c r="F114" s="106" t="str">
        <f t="shared" si="3"/>
        <v>-</v>
      </c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</row>
    <row r="115" spans="1:25" s="102" customFormat="1" ht="12.75" customHeight="1" x14ac:dyDescent="0.2">
      <c r="A115" s="33" t="s">
        <v>2929</v>
      </c>
      <c r="B115" s="78" t="s">
        <v>2930</v>
      </c>
      <c r="C115" s="48" t="s">
        <v>2929</v>
      </c>
      <c r="D115" s="114">
        <f>SUM(D116:D117)</f>
        <v>0</v>
      </c>
      <c r="E115" s="114">
        <f>SUM(E116:E117)</f>
        <v>0</v>
      </c>
      <c r="F115" s="106" t="str">
        <f t="shared" si="3"/>
        <v>-</v>
      </c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</row>
    <row r="116" spans="1:25" s="102" customFormat="1" ht="12.75" customHeight="1" x14ac:dyDescent="0.2">
      <c r="A116" s="33" t="s">
        <v>2931</v>
      </c>
      <c r="B116" s="78" t="s">
        <v>2932</v>
      </c>
      <c r="C116" s="48" t="s">
        <v>2931</v>
      </c>
      <c r="D116" s="101"/>
      <c r="E116" s="101"/>
      <c r="F116" s="106" t="str">
        <f t="shared" si="3"/>
        <v>-</v>
      </c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</row>
    <row r="117" spans="1:25" s="102" customFormat="1" ht="12.75" customHeight="1" x14ac:dyDescent="0.2">
      <c r="A117" s="33" t="s">
        <v>2933</v>
      </c>
      <c r="B117" s="78" t="s">
        <v>2934</v>
      </c>
      <c r="C117" s="48" t="s">
        <v>2933</v>
      </c>
      <c r="D117" s="101"/>
      <c r="E117" s="101"/>
      <c r="F117" s="106" t="str">
        <f t="shared" si="3"/>
        <v>-</v>
      </c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</row>
    <row r="118" spans="1:25" s="102" customFormat="1" ht="12.75" customHeight="1" x14ac:dyDescent="0.2">
      <c r="A118" s="33" t="s">
        <v>2935</v>
      </c>
      <c r="B118" s="78" t="s">
        <v>2936</v>
      </c>
      <c r="C118" s="48" t="s">
        <v>2935</v>
      </c>
      <c r="D118" s="114">
        <f>SUM(D119:D120)</f>
        <v>0</v>
      </c>
      <c r="E118" s="114">
        <f>SUM(E119:E120)</f>
        <v>0</v>
      </c>
      <c r="F118" s="106" t="str">
        <f t="shared" si="3"/>
        <v>-</v>
      </c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</row>
    <row r="119" spans="1:25" s="102" customFormat="1" ht="12.75" customHeight="1" x14ac:dyDescent="0.2">
      <c r="A119" s="33" t="s">
        <v>2937</v>
      </c>
      <c r="B119" s="78" t="s">
        <v>2938</v>
      </c>
      <c r="C119" s="48" t="s">
        <v>2937</v>
      </c>
      <c r="D119" s="101"/>
      <c r="E119" s="101"/>
      <c r="F119" s="106" t="str">
        <f t="shared" si="3"/>
        <v>-</v>
      </c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</row>
    <row r="120" spans="1:25" s="102" customFormat="1" ht="12.75" customHeight="1" x14ac:dyDescent="0.2">
      <c r="A120" s="33" t="s">
        <v>2939</v>
      </c>
      <c r="B120" s="78" t="s">
        <v>2940</v>
      </c>
      <c r="C120" s="48" t="s">
        <v>2939</v>
      </c>
      <c r="D120" s="101"/>
      <c r="E120" s="101"/>
      <c r="F120" s="106" t="str">
        <f t="shared" si="3"/>
        <v>-</v>
      </c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</row>
    <row r="121" spans="1:25" s="102" customFormat="1" ht="12.75" customHeight="1" x14ac:dyDescent="0.2">
      <c r="A121" s="33" t="s">
        <v>2941</v>
      </c>
      <c r="B121" s="78" t="s">
        <v>2942</v>
      </c>
      <c r="C121" s="48" t="s">
        <v>2941</v>
      </c>
      <c r="D121" s="101"/>
      <c r="E121" s="101"/>
      <c r="F121" s="106" t="str">
        <f t="shared" si="3"/>
        <v>-</v>
      </c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</row>
    <row r="122" spans="1:25" s="102" customFormat="1" ht="12.75" customHeight="1" x14ac:dyDescent="0.2">
      <c r="A122" s="33" t="s">
        <v>2943</v>
      </c>
      <c r="B122" s="78" t="s">
        <v>2944</v>
      </c>
      <c r="C122" s="48" t="s">
        <v>2943</v>
      </c>
      <c r="D122" s="114">
        <f>SUM(D123:D124)</f>
        <v>0</v>
      </c>
      <c r="E122" s="114">
        <f>SUM(E123:E124)</f>
        <v>0</v>
      </c>
      <c r="F122" s="106" t="str">
        <f t="shared" si="3"/>
        <v>-</v>
      </c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</row>
    <row r="123" spans="1:25" s="102" customFormat="1" ht="12.75" customHeight="1" x14ac:dyDescent="0.2">
      <c r="A123" s="33" t="s">
        <v>2945</v>
      </c>
      <c r="B123" s="78" t="s">
        <v>2946</v>
      </c>
      <c r="C123" s="48" t="s">
        <v>2945</v>
      </c>
      <c r="D123" s="101"/>
      <c r="E123" s="101"/>
      <c r="F123" s="106" t="str">
        <f t="shared" si="3"/>
        <v>-</v>
      </c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</row>
    <row r="124" spans="1:25" s="102" customFormat="1" ht="12.75" customHeight="1" x14ac:dyDescent="0.2">
      <c r="A124" s="33" t="s">
        <v>2947</v>
      </c>
      <c r="B124" s="78" t="s">
        <v>2948</v>
      </c>
      <c r="C124" s="48" t="s">
        <v>2947</v>
      </c>
      <c r="D124" s="101"/>
      <c r="E124" s="101"/>
      <c r="F124" s="106" t="str">
        <f t="shared" si="3"/>
        <v>-</v>
      </c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</row>
    <row r="125" spans="1:25" s="102" customFormat="1" ht="12.75" customHeight="1" x14ac:dyDescent="0.2">
      <c r="A125" s="33" t="s">
        <v>2949</v>
      </c>
      <c r="B125" s="78" t="s">
        <v>2950</v>
      </c>
      <c r="C125" s="48" t="s">
        <v>2949</v>
      </c>
      <c r="D125" s="101"/>
      <c r="E125" s="101"/>
      <c r="F125" s="106" t="str">
        <f t="shared" si="3"/>
        <v>-</v>
      </c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</row>
    <row r="126" spans="1:25" s="102" customFormat="1" ht="12.75" customHeight="1" x14ac:dyDescent="0.2">
      <c r="A126" s="33" t="s">
        <v>2951</v>
      </c>
      <c r="B126" s="78" t="s">
        <v>2952</v>
      </c>
      <c r="C126" s="48" t="s">
        <v>2951</v>
      </c>
      <c r="D126" s="101"/>
      <c r="E126" s="101"/>
      <c r="F126" s="106" t="str">
        <f t="shared" si="3"/>
        <v>-</v>
      </c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</row>
    <row r="127" spans="1:25" s="102" customFormat="1" ht="12.75" customHeight="1" x14ac:dyDescent="0.2">
      <c r="A127" s="33" t="s">
        <v>2953</v>
      </c>
      <c r="B127" s="78" t="s">
        <v>2954</v>
      </c>
      <c r="C127" s="48" t="s">
        <v>2953</v>
      </c>
      <c r="D127" s="101"/>
      <c r="E127" s="101"/>
      <c r="F127" s="106" t="str">
        <f t="shared" si="3"/>
        <v>-</v>
      </c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</row>
    <row r="128" spans="1:25" s="102" customFormat="1" ht="12.75" customHeight="1" x14ac:dyDescent="0.2">
      <c r="A128" s="33" t="s">
        <v>2955</v>
      </c>
      <c r="B128" s="78" t="s">
        <v>2956</v>
      </c>
      <c r="C128" s="48" t="s">
        <v>2955</v>
      </c>
      <c r="D128" s="101"/>
      <c r="E128" s="101"/>
      <c r="F128" s="106" t="str">
        <f t="shared" si="3"/>
        <v>-</v>
      </c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</row>
    <row r="129" spans="1:25" s="102" customFormat="1" ht="12.75" customHeight="1" x14ac:dyDescent="0.2">
      <c r="A129" s="33" t="s">
        <v>2957</v>
      </c>
      <c r="B129" s="78" t="s">
        <v>2958</v>
      </c>
      <c r="C129" s="48" t="s">
        <v>2957</v>
      </c>
      <c r="D129" s="114">
        <f>D130+D133+SUM(D134:D140)</f>
        <v>0</v>
      </c>
      <c r="E129" s="114">
        <f>E130+E133+SUM(E134:E140)</f>
        <v>0</v>
      </c>
      <c r="F129" s="106" t="str">
        <f t="shared" si="3"/>
        <v>-</v>
      </c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</row>
    <row r="130" spans="1:25" s="102" customFormat="1" ht="12.75" customHeight="1" x14ac:dyDescent="0.2">
      <c r="A130" s="33" t="s">
        <v>2959</v>
      </c>
      <c r="B130" s="78" t="s">
        <v>2960</v>
      </c>
      <c r="C130" s="48" t="s">
        <v>2959</v>
      </c>
      <c r="D130" s="114">
        <f>SUM(D131:D132)</f>
        <v>0</v>
      </c>
      <c r="E130" s="114">
        <f>SUM(E131:E132)</f>
        <v>0</v>
      </c>
      <c r="F130" s="106" t="str">
        <f t="shared" si="3"/>
        <v>-</v>
      </c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</row>
    <row r="131" spans="1:25" s="102" customFormat="1" ht="12.75" customHeight="1" x14ac:dyDescent="0.2">
      <c r="A131" s="33" t="s">
        <v>2961</v>
      </c>
      <c r="B131" s="78" t="s">
        <v>2962</v>
      </c>
      <c r="C131" s="48" t="s">
        <v>2961</v>
      </c>
      <c r="D131" s="101"/>
      <c r="E131" s="101"/>
      <c r="F131" s="106" t="str">
        <f t="shared" si="3"/>
        <v>-</v>
      </c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</row>
    <row r="132" spans="1:25" s="102" customFormat="1" ht="12.75" customHeight="1" x14ac:dyDescent="0.2">
      <c r="A132" s="33" t="s">
        <v>2963</v>
      </c>
      <c r="B132" s="78" t="s">
        <v>2964</v>
      </c>
      <c r="C132" s="48" t="s">
        <v>2963</v>
      </c>
      <c r="D132" s="101"/>
      <c r="E132" s="101"/>
      <c r="F132" s="106" t="str">
        <f t="shared" si="3"/>
        <v>-</v>
      </c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</row>
    <row r="133" spans="1:25" s="102" customFormat="1" ht="12.75" customHeight="1" x14ac:dyDescent="0.2">
      <c r="A133" s="33" t="s">
        <v>2965</v>
      </c>
      <c r="B133" s="78" t="s">
        <v>2966</v>
      </c>
      <c r="C133" s="48" t="s">
        <v>2965</v>
      </c>
      <c r="D133" s="101"/>
      <c r="E133" s="101"/>
      <c r="F133" s="106" t="str">
        <f t="shared" ref="F133:F141" si="4">IF(D133&gt;0,IF(E133/D133&gt;=100,"&gt;&gt;100",E133/D133*100),"-")</f>
        <v>-</v>
      </c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</row>
    <row r="134" spans="1:25" s="102" customFormat="1" ht="12.75" customHeight="1" x14ac:dyDescent="0.2">
      <c r="A134" s="33" t="s">
        <v>2967</v>
      </c>
      <c r="B134" s="78" t="s">
        <v>2968</v>
      </c>
      <c r="C134" s="48" t="s">
        <v>2967</v>
      </c>
      <c r="D134" s="101"/>
      <c r="E134" s="101"/>
      <c r="F134" s="106" t="str">
        <f t="shared" si="4"/>
        <v>-</v>
      </c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</row>
    <row r="135" spans="1:25" s="102" customFormat="1" ht="12.75" customHeight="1" x14ac:dyDescent="0.2">
      <c r="A135" s="33" t="s">
        <v>2969</v>
      </c>
      <c r="B135" s="78" t="s">
        <v>2970</v>
      </c>
      <c r="C135" s="48" t="s">
        <v>2969</v>
      </c>
      <c r="D135" s="101"/>
      <c r="E135" s="101"/>
      <c r="F135" s="106" t="str">
        <f t="shared" si="4"/>
        <v>-</v>
      </c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</row>
    <row r="136" spans="1:25" s="102" customFormat="1" ht="12.75" customHeight="1" x14ac:dyDescent="0.2">
      <c r="A136" s="33" t="s">
        <v>2971</v>
      </c>
      <c r="B136" s="78" t="s">
        <v>2972</v>
      </c>
      <c r="C136" s="48" t="s">
        <v>2971</v>
      </c>
      <c r="D136" s="101"/>
      <c r="E136" s="101"/>
      <c r="F136" s="106" t="str">
        <f t="shared" si="4"/>
        <v>-</v>
      </c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</row>
    <row r="137" spans="1:25" s="102" customFormat="1" ht="12.75" customHeight="1" x14ac:dyDescent="0.2">
      <c r="A137" s="33" t="s">
        <v>2973</v>
      </c>
      <c r="B137" s="78" t="s">
        <v>1674</v>
      </c>
      <c r="C137" s="48" t="s">
        <v>2973</v>
      </c>
      <c r="D137" s="101"/>
      <c r="E137" s="101"/>
      <c r="F137" s="106" t="str">
        <f t="shared" si="4"/>
        <v>-</v>
      </c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</row>
    <row r="138" spans="1:25" s="102" customFormat="1" ht="24" customHeight="1" x14ac:dyDescent="0.2">
      <c r="A138" s="33" t="s">
        <v>2974</v>
      </c>
      <c r="B138" s="82" t="s">
        <v>2975</v>
      </c>
      <c r="C138" s="48" t="s">
        <v>2974</v>
      </c>
      <c r="D138" s="101"/>
      <c r="E138" s="101"/>
      <c r="F138" s="106" t="str">
        <f t="shared" si="4"/>
        <v>-</v>
      </c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</row>
    <row r="139" spans="1:25" s="102" customFormat="1" ht="12.75" customHeight="1" x14ac:dyDescent="0.2">
      <c r="A139" s="33" t="s">
        <v>2976</v>
      </c>
      <c r="B139" s="78" t="s">
        <v>2977</v>
      </c>
      <c r="C139" s="48" t="s">
        <v>2976</v>
      </c>
      <c r="D139" s="101"/>
      <c r="E139" s="101"/>
      <c r="F139" s="106" t="str">
        <f t="shared" si="4"/>
        <v>-</v>
      </c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</row>
    <row r="140" spans="1:25" s="102" customFormat="1" ht="12.75" customHeight="1" x14ac:dyDescent="0.2">
      <c r="A140" s="33" t="s">
        <v>2978</v>
      </c>
      <c r="B140" s="78" t="s">
        <v>2979</v>
      </c>
      <c r="C140" s="48" t="s">
        <v>2978</v>
      </c>
      <c r="D140" s="101"/>
      <c r="E140" s="101"/>
      <c r="F140" s="106" t="str">
        <f t="shared" si="4"/>
        <v>-</v>
      </c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</row>
    <row r="141" spans="1:25" s="102" customFormat="1" ht="12.75" customHeight="1" x14ac:dyDescent="0.2">
      <c r="A141" s="37"/>
      <c r="B141" s="49" t="s">
        <v>2980</v>
      </c>
      <c r="C141" s="86" t="s">
        <v>2981</v>
      </c>
      <c r="D141" s="124">
        <f>D5+D22+D28+D35+D75+D82+D89+D107+D114+D129</f>
        <v>0</v>
      </c>
      <c r="E141" s="124">
        <f>E5+E22+E28+E35+E75+E82+E89+E107+E114+E129</f>
        <v>0</v>
      </c>
      <c r="F141" s="121" t="str">
        <f t="shared" si="4"/>
        <v>-</v>
      </c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</row>
    <row r="142" spans="1:25" s="102" customFormat="1" ht="12" customHeight="1" x14ac:dyDescent="0.2">
      <c r="A142" s="59"/>
      <c r="B142" s="56"/>
      <c r="C142" s="142"/>
      <c r="D142" s="90"/>
      <c r="E142" s="90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</row>
    <row r="143" spans="1:25" s="102" customFormat="1" ht="12" customHeight="1" x14ac:dyDescent="0.2">
      <c r="A143" s="59"/>
      <c r="B143" s="56"/>
      <c r="C143" s="142"/>
      <c r="D143" s="202"/>
      <c r="E143" s="20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</row>
    <row r="144" spans="1:25" s="102" customFormat="1" ht="12" customHeight="1" x14ac:dyDescent="0.2">
      <c r="A144" s="59"/>
      <c r="B144" s="56"/>
      <c r="C144" s="142"/>
      <c r="D144" s="90"/>
      <c r="E144" s="90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</row>
    <row r="145" spans="1:25" s="102" customFormat="1" ht="12" customHeight="1" x14ac:dyDescent="0.2">
      <c r="A145" s="59"/>
      <c r="B145" s="56"/>
      <c r="C145" s="142"/>
      <c r="D145" s="90"/>
      <c r="E145" s="90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</row>
    <row r="146" spans="1:25" s="102" customFormat="1" ht="12" customHeight="1" x14ac:dyDescent="0.2">
      <c r="A146" s="59"/>
      <c r="B146" s="56"/>
      <c r="C146" s="142"/>
      <c r="D146" s="90"/>
      <c r="E146" s="90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</row>
    <row r="147" spans="1:25" s="102" customFormat="1" ht="12" customHeight="1" x14ac:dyDescent="0.2">
      <c r="A147" s="59"/>
      <c r="B147" s="56"/>
      <c r="C147" s="142"/>
      <c r="D147" s="90"/>
      <c r="E147" s="90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</row>
    <row r="148" spans="1:25" s="102" customFormat="1" ht="12" customHeight="1" x14ac:dyDescent="0.2">
      <c r="A148" s="59"/>
      <c r="B148" s="56"/>
      <c r="C148" s="142"/>
      <c r="D148" s="90"/>
      <c r="E148" s="90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</row>
    <row r="149" spans="1:25" s="102" customFormat="1" ht="12" customHeight="1" x14ac:dyDescent="0.2">
      <c r="A149" s="59"/>
      <c r="B149" s="56"/>
      <c r="C149" s="142"/>
      <c r="D149" s="90"/>
      <c r="E149" s="90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</row>
    <row r="150" spans="1:25" s="102" customFormat="1" ht="12" customHeight="1" x14ac:dyDescent="0.2">
      <c r="A150" s="59"/>
      <c r="B150" s="56"/>
      <c r="C150" s="142"/>
      <c r="D150" s="90"/>
      <c r="E150" s="90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</row>
    <row r="151" spans="1:25" s="102" customFormat="1" ht="12" customHeight="1" x14ac:dyDescent="0.2">
      <c r="A151" s="59"/>
      <c r="B151" s="56"/>
      <c r="C151" s="142"/>
      <c r="D151" s="90"/>
      <c r="E151" s="90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</row>
    <row r="152" spans="1:25" s="102" customFormat="1" ht="12" customHeight="1" x14ac:dyDescent="0.2">
      <c r="A152" s="59"/>
      <c r="B152" s="56"/>
      <c r="C152" s="142"/>
      <c r="D152" s="90"/>
      <c r="E152" s="90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</row>
    <row r="153" spans="1:25" s="102" customFormat="1" ht="12" customHeight="1" x14ac:dyDescent="0.2">
      <c r="A153" s="59"/>
      <c r="B153" s="56"/>
      <c r="C153" s="142"/>
      <c r="D153" s="90"/>
      <c r="E153" s="90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</row>
    <row r="154" spans="1:25" s="102" customFormat="1" ht="12" customHeight="1" x14ac:dyDescent="0.2">
      <c r="A154" s="59"/>
      <c r="B154" s="56"/>
      <c r="C154" s="142"/>
      <c r="D154" s="90"/>
      <c r="E154" s="90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</row>
    <row r="155" spans="1:25" s="102" customFormat="1" ht="12.75" customHeight="1" x14ac:dyDescent="0.2">
      <c r="A155" s="59"/>
      <c r="B155" s="56"/>
      <c r="C155" s="142"/>
      <c r="D155" s="90"/>
      <c r="E155" s="90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</row>
    <row r="156" spans="1:25" s="102" customFormat="1" ht="12.75" customHeight="1" x14ac:dyDescent="0.2">
      <c r="A156" s="59"/>
      <c r="B156" s="56"/>
      <c r="C156" s="142"/>
      <c r="D156" s="90"/>
      <c r="E156" s="90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</row>
    <row r="157" spans="1:25" s="102" customFormat="1" ht="12.75" customHeight="1" x14ac:dyDescent="0.2">
      <c r="A157" s="59"/>
      <c r="B157" s="56"/>
      <c r="C157" s="142"/>
      <c r="D157" s="90"/>
      <c r="E157" s="90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</row>
    <row r="158" spans="1:25" s="102" customFormat="1" ht="12.75" customHeight="1" x14ac:dyDescent="0.2">
      <c r="A158" s="59"/>
      <c r="B158" s="56"/>
      <c r="C158" s="142"/>
      <c r="D158" s="90"/>
      <c r="E158" s="90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</row>
    <row r="159" spans="1:25" s="102" customFormat="1" ht="12.75" customHeight="1" x14ac:dyDescent="0.2">
      <c r="A159" s="59"/>
      <c r="B159" s="56"/>
      <c r="C159" s="142"/>
      <c r="D159" s="90"/>
      <c r="E159" s="90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</row>
    <row r="160" spans="1:25" s="102" customFormat="1" ht="12.75" customHeight="1" x14ac:dyDescent="0.2">
      <c r="A160" s="59"/>
      <c r="B160" s="56"/>
      <c r="C160" s="142"/>
      <c r="D160" s="90"/>
      <c r="E160" s="90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</row>
    <row r="161" spans="1:25" s="102" customFormat="1" ht="12.75" customHeight="1" x14ac:dyDescent="0.2">
      <c r="A161" s="59"/>
      <c r="B161" s="56"/>
      <c r="C161" s="142"/>
      <c r="D161" s="90"/>
      <c r="E161" s="90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</row>
    <row r="162" spans="1:25" s="102" customFormat="1" ht="12.75" customHeight="1" x14ac:dyDescent="0.2">
      <c r="A162" s="59"/>
      <c r="B162" s="56"/>
      <c r="C162" s="142"/>
      <c r="D162" s="90"/>
      <c r="E162" s="90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</row>
    <row r="163" spans="1:25" s="102" customFormat="1" ht="12.75" customHeight="1" x14ac:dyDescent="0.2">
      <c r="A163" s="59"/>
      <c r="B163" s="56"/>
      <c r="C163" s="142"/>
      <c r="D163" s="90"/>
      <c r="E163" s="90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</row>
    <row r="164" spans="1:25" s="102" customFormat="1" ht="12.75" customHeight="1" x14ac:dyDescent="0.2">
      <c r="A164" s="59"/>
      <c r="B164" s="56"/>
      <c r="C164" s="142"/>
      <c r="D164" s="90"/>
      <c r="E164" s="90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</row>
    <row r="165" spans="1:25" s="102" customFormat="1" ht="12.75" customHeight="1" x14ac:dyDescent="0.2">
      <c r="A165" s="59"/>
      <c r="B165" s="56"/>
      <c r="C165" s="142"/>
      <c r="D165" s="90"/>
      <c r="E165" s="90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</row>
    <row r="166" spans="1:25" s="102" customFormat="1" ht="12.75" customHeight="1" x14ac:dyDescent="0.2">
      <c r="A166" s="59"/>
      <c r="B166" s="56"/>
      <c r="C166" s="142"/>
      <c r="D166" s="90"/>
      <c r="E166" s="90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</row>
    <row r="167" spans="1:25" s="102" customFormat="1" ht="12.75" customHeight="1" x14ac:dyDescent="0.2">
      <c r="A167" s="59"/>
      <c r="B167" s="56"/>
      <c r="C167" s="142"/>
      <c r="D167" s="90"/>
      <c r="E167" s="90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</row>
    <row r="168" spans="1:25" s="102" customFormat="1" ht="12.75" customHeight="1" x14ac:dyDescent="0.2">
      <c r="A168" s="59"/>
      <c r="B168" s="56"/>
      <c r="C168" s="142"/>
      <c r="D168" s="90"/>
      <c r="E168" s="90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</row>
    <row r="169" spans="1:25" s="102" customFormat="1" ht="12.75" customHeight="1" x14ac:dyDescent="0.2">
      <c r="A169" s="59"/>
      <c r="B169" s="56"/>
      <c r="C169" s="142"/>
      <c r="D169" s="90"/>
      <c r="E169" s="90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</row>
    <row r="170" spans="1:25" s="102" customFormat="1" ht="12.75" customHeight="1" x14ac:dyDescent="0.2">
      <c r="A170" s="59"/>
      <c r="B170" s="56"/>
      <c r="C170" s="142"/>
      <c r="D170" s="90"/>
      <c r="E170" s="90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</row>
    <row r="171" spans="1:25" s="102" customFormat="1" ht="12.75" customHeight="1" x14ac:dyDescent="0.2">
      <c r="A171" s="59"/>
      <c r="B171" s="56"/>
      <c r="C171" s="142"/>
      <c r="D171" s="90"/>
      <c r="E171" s="90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</row>
    <row r="172" spans="1:25" s="102" customFormat="1" ht="12.75" customHeight="1" x14ac:dyDescent="0.2">
      <c r="A172" s="59"/>
      <c r="B172" s="56"/>
      <c r="C172" s="142"/>
      <c r="D172" s="90"/>
      <c r="E172" s="90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</row>
    <row r="173" spans="1:25" s="102" customFormat="1" ht="12.75" customHeight="1" x14ac:dyDescent="0.2">
      <c r="A173" s="59"/>
      <c r="B173" s="56"/>
      <c r="C173" s="142"/>
      <c r="D173" s="90"/>
      <c r="E173" s="90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</row>
    <row r="174" spans="1:25" s="102" customFormat="1" ht="12.75" customHeight="1" x14ac:dyDescent="0.2">
      <c r="A174" s="59"/>
      <c r="B174" s="56"/>
      <c r="C174" s="142"/>
      <c r="D174" s="90"/>
      <c r="E174" s="90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</row>
    <row r="175" spans="1:25" s="102" customFormat="1" ht="12.75" customHeight="1" x14ac:dyDescent="0.2">
      <c r="A175" s="59"/>
      <c r="B175" s="56"/>
      <c r="C175" s="142"/>
      <c r="D175" s="90"/>
      <c r="E175" s="90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</row>
    <row r="176" spans="1:25" s="102" customFormat="1" ht="12.75" customHeight="1" x14ac:dyDescent="0.2">
      <c r="A176" s="59"/>
      <c r="B176" s="56"/>
      <c r="C176" s="142"/>
      <c r="D176" s="90"/>
      <c r="E176" s="90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</row>
    <row r="177" spans="1:25" s="102" customFormat="1" ht="12.75" customHeight="1" x14ac:dyDescent="0.2">
      <c r="A177" s="59"/>
      <c r="B177" s="56"/>
      <c r="C177" s="142"/>
      <c r="D177" s="90"/>
      <c r="E177" s="90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</row>
    <row r="178" spans="1:25" s="102" customFormat="1" ht="12.75" customHeight="1" x14ac:dyDescent="0.2">
      <c r="A178" s="59"/>
      <c r="B178" s="56"/>
      <c r="C178" s="142"/>
      <c r="D178" s="90"/>
      <c r="E178" s="90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</row>
    <row r="179" spans="1:25" s="102" customFormat="1" ht="12.75" customHeight="1" x14ac:dyDescent="0.2">
      <c r="A179" s="59"/>
      <c r="B179" s="56"/>
      <c r="C179" s="142"/>
      <c r="D179" s="90"/>
      <c r="E179" s="90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</row>
    <row r="180" spans="1:25" s="102" customFormat="1" ht="12.75" customHeight="1" x14ac:dyDescent="0.2">
      <c r="A180" s="59"/>
      <c r="B180" s="56"/>
      <c r="C180" s="142"/>
      <c r="D180" s="90"/>
      <c r="E180" s="90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</row>
    <row r="181" spans="1:25" s="102" customFormat="1" ht="12.75" customHeight="1" x14ac:dyDescent="0.2">
      <c r="A181" s="59"/>
      <c r="B181" s="56"/>
      <c r="C181" s="142"/>
      <c r="D181" s="90"/>
      <c r="E181" s="90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</row>
    <row r="182" spans="1:25" s="102" customFormat="1" ht="12.75" customHeight="1" x14ac:dyDescent="0.2">
      <c r="A182" s="59"/>
      <c r="B182" s="56"/>
      <c r="C182" s="142"/>
      <c r="D182" s="90"/>
      <c r="E182" s="90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</row>
    <row r="183" spans="1:25" s="102" customFormat="1" ht="12.75" customHeight="1" x14ac:dyDescent="0.2">
      <c r="A183" s="59"/>
      <c r="B183" s="56"/>
      <c r="C183" s="142"/>
      <c r="D183" s="90"/>
      <c r="E183" s="90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</row>
    <row r="184" spans="1:25" s="102" customFormat="1" ht="12.75" customHeight="1" x14ac:dyDescent="0.2">
      <c r="A184" s="59"/>
      <c r="B184" s="56"/>
      <c r="C184" s="142"/>
      <c r="D184" s="90"/>
      <c r="E184" s="90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</row>
    <row r="185" spans="1:25" s="102" customFormat="1" ht="12.75" customHeight="1" x14ac:dyDescent="0.2">
      <c r="A185" s="59"/>
      <c r="B185" s="56"/>
      <c r="C185" s="142"/>
      <c r="D185" s="90"/>
      <c r="E185" s="90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</row>
    <row r="186" spans="1:25" s="102" customFormat="1" ht="12.75" customHeight="1" x14ac:dyDescent="0.2">
      <c r="A186" s="59"/>
      <c r="B186" s="56"/>
      <c r="C186" s="142"/>
      <c r="D186" s="90"/>
      <c r="E186" s="90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</row>
    <row r="187" spans="1:25" s="102" customFormat="1" ht="12.75" customHeight="1" x14ac:dyDescent="0.2">
      <c r="A187" s="59"/>
      <c r="B187" s="56"/>
      <c r="C187" s="142"/>
      <c r="D187" s="90"/>
      <c r="E187" s="90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</row>
    <row r="188" spans="1:25" s="102" customFormat="1" ht="12.75" customHeight="1" x14ac:dyDescent="0.2">
      <c r="A188" s="59"/>
      <c r="B188" s="56"/>
      <c r="C188" s="142"/>
      <c r="D188" s="90"/>
      <c r="E188" s="90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</row>
    <row r="189" spans="1:25" s="102" customFormat="1" ht="12.75" customHeight="1" x14ac:dyDescent="0.2">
      <c r="A189" s="59"/>
      <c r="B189" s="56"/>
      <c r="C189" s="142"/>
      <c r="D189" s="90"/>
      <c r="E189" s="90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</row>
    <row r="190" spans="1:25" s="102" customFormat="1" ht="12.75" customHeight="1" x14ac:dyDescent="0.2">
      <c r="A190" s="59"/>
      <c r="B190" s="56"/>
      <c r="C190" s="142"/>
      <c r="D190" s="90"/>
      <c r="E190" s="90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</row>
    <row r="191" spans="1:25" s="102" customFormat="1" ht="12.75" customHeight="1" x14ac:dyDescent="0.2">
      <c r="A191" s="59"/>
      <c r="B191" s="56"/>
      <c r="C191" s="142"/>
      <c r="D191" s="90"/>
      <c r="E191" s="90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</row>
    <row r="192" spans="1:25" s="102" customFormat="1" ht="12.75" customHeight="1" x14ac:dyDescent="0.2">
      <c r="A192" s="59"/>
      <c r="B192" s="56"/>
      <c r="C192" s="142"/>
      <c r="D192" s="90"/>
      <c r="E192" s="90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</row>
    <row r="193" spans="1:25" s="102" customFormat="1" ht="12.75" customHeight="1" x14ac:dyDescent="0.2">
      <c r="A193" s="59"/>
      <c r="B193" s="56"/>
      <c r="C193" s="142"/>
      <c r="D193" s="90"/>
      <c r="E193" s="90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</row>
    <row r="194" spans="1:25" s="102" customFormat="1" ht="12.75" customHeight="1" x14ac:dyDescent="0.2">
      <c r="A194" s="59"/>
      <c r="B194" s="56"/>
      <c r="C194" s="142"/>
      <c r="D194" s="90"/>
      <c r="E194" s="90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</row>
    <row r="195" spans="1:25" s="102" customFormat="1" ht="12.75" customHeight="1" x14ac:dyDescent="0.2">
      <c r="A195" s="59"/>
      <c r="B195" s="56"/>
      <c r="C195" s="142"/>
      <c r="D195" s="90"/>
      <c r="E195" s="90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</row>
    <row r="196" spans="1:25" s="102" customFormat="1" ht="12.75" customHeight="1" x14ac:dyDescent="0.2">
      <c r="A196" s="59"/>
      <c r="B196" s="56"/>
      <c r="C196" s="142"/>
      <c r="D196" s="90"/>
      <c r="E196" s="90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</row>
    <row r="197" spans="1:25" s="102" customFormat="1" ht="12.75" customHeight="1" x14ac:dyDescent="0.2">
      <c r="A197" s="59"/>
      <c r="B197" s="56"/>
      <c r="C197" s="142"/>
      <c r="D197" s="90"/>
      <c r="E197" s="90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</row>
    <row r="198" spans="1:25" s="102" customFormat="1" ht="12.75" customHeight="1" x14ac:dyDescent="0.2">
      <c r="A198" s="59"/>
      <c r="B198" s="56"/>
      <c r="C198" s="142"/>
      <c r="D198" s="90"/>
      <c r="E198" s="90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</row>
    <row r="199" spans="1:25" s="102" customFormat="1" ht="12.75" customHeight="1" x14ac:dyDescent="0.2">
      <c r="A199" s="59"/>
      <c r="B199" s="56"/>
      <c r="C199" s="142"/>
      <c r="D199" s="90"/>
      <c r="E199" s="90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</row>
    <row r="200" spans="1:25" s="102" customFormat="1" ht="12.75" customHeight="1" x14ac:dyDescent="0.2">
      <c r="A200" s="59"/>
      <c r="B200" s="56"/>
      <c r="C200" s="142"/>
      <c r="D200" s="90"/>
      <c r="E200" s="90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</row>
    <row r="201" spans="1:25" s="102" customFormat="1" ht="12.75" customHeight="1" x14ac:dyDescent="0.2">
      <c r="A201" s="59"/>
      <c r="B201" s="56"/>
      <c r="C201" s="142"/>
      <c r="D201" s="90"/>
      <c r="E201" s="90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</row>
    <row r="202" spans="1:25" s="102" customFormat="1" ht="12.75" customHeight="1" x14ac:dyDescent="0.2">
      <c r="A202" s="59"/>
      <c r="B202" s="56"/>
      <c r="C202" s="142"/>
      <c r="D202" s="90"/>
      <c r="E202" s="90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</row>
    <row r="203" spans="1:25" s="102" customFormat="1" ht="12.75" customHeight="1" x14ac:dyDescent="0.2">
      <c r="A203" s="59"/>
      <c r="B203" s="56"/>
      <c r="C203" s="142"/>
      <c r="D203" s="90"/>
      <c r="E203" s="90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</row>
    <row r="204" spans="1:25" s="102" customFormat="1" ht="12.75" customHeight="1" x14ac:dyDescent="0.2">
      <c r="A204" s="59"/>
      <c r="B204" s="56"/>
      <c r="C204" s="142"/>
      <c r="D204" s="90"/>
      <c r="E204" s="90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</row>
    <row r="205" spans="1:25" s="102" customFormat="1" ht="12.75" customHeight="1" x14ac:dyDescent="0.2">
      <c r="A205" s="59"/>
      <c r="B205" s="56"/>
      <c r="C205" s="142"/>
      <c r="D205" s="90"/>
      <c r="E205" s="90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</row>
    <row r="206" spans="1:25" s="102" customFormat="1" ht="12.75" customHeight="1" x14ac:dyDescent="0.2">
      <c r="A206" s="59"/>
      <c r="B206" s="56"/>
      <c r="C206" s="142"/>
      <c r="D206" s="90"/>
      <c r="E206" s="90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</row>
    <row r="207" spans="1:25" s="102" customFormat="1" ht="12.75" customHeight="1" x14ac:dyDescent="0.2">
      <c r="A207" s="59"/>
      <c r="B207" s="56"/>
      <c r="C207" s="142"/>
      <c r="D207" s="90"/>
      <c r="E207" s="90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</row>
    <row r="208" spans="1:25" s="102" customFormat="1" ht="12.75" customHeight="1" x14ac:dyDescent="0.2">
      <c r="A208" s="59"/>
      <c r="B208" s="56"/>
      <c r="C208" s="142"/>
      <c r="D208" s="90"/>
      <c r="E208" s="90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</row>
    <row r="209" spans="1:25" s="102" customFormat="1" ht="12.75" customHeight="1" x14ac:dyDescent="0.2">
      <c r="A209" s="59"/>
      <c r="B209" s="56"/>
      <c r="C209" s="142"/>
      <c r="D209" s="90"/>
      <c r="E209" s="90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</row>
    <row r="210" spans="1:25" s="102" customFormat="1" ht="12.75" customHeight="1" x14ac:dyDescent="0.2">
      <c r="A210" s="59"/>
      <c r="B210" s="56"/>
      <c r="C210" s="142"/>
      <c r="D210" s="90"/>
      <c r="E210" s="90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</row>
    <row r="211" spans="1:25" s="102" customFormat="1" ht="12.75" customHeight="1" x14ac:dyDescent="0.2">
      <c r="A211" s="59"/>
      <c r="B211" s="56"/>
      <c r="C211" s="142"/>
      <c r="D211" s="90"/>
      <c r="E211" s="90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</row>
    <row r="212" spans="1:25" s="102" customFormat="1" ht="12.75" customHeight="1" x14ac:dyDescent="0.2">
      <c r="A212" s="59"/>
      <c r="B212" s="56"/>
      <c r="C212" s="142"/>
      <c r="D212" s="90"/>
      <c r="E212" s="90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</row>
    <row r="213" spans="1:25" s="102" customFormat="1" ht="12.75" customHeight="1" x14ac:dyDescent="0.2">
      <c r="A213" s="59"/>
      <c r="B213" s="56"/>
      <c r="C213" s="142"/>
      <c r="D213" s="90"/>
      <c r="E213" s="90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</row>
    <row r="214" spans="1:25" s="102" customFormat="1" ht="12.75" customHeight="1" x14ac:dyDescent="0.2">
      <c r="A214" s="59"/>
      <c r="B214" s="56"/>
      <c r="C214" s="142"/>
      <c r="D214" s="90"/>
      <c r="E214" s="90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</row>
    <row r="215" spans="1:25" s="102" customFormat="1" ht="12.75" customHeight="1" x14ac:dyDescent="0.2">
      <c r="A215" s="59"/>
      <c r="B215" s="56"/>
      <c r="C215" s="142"/>
      <c r="D215" s="90"/>
      <c r="E215" s="90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</row>
    <row r="216" spans="1:25" s="102" customFormat="1" ht="12.75" customHeight="1" x14ac:dyDescent="0.2">
      <c r="A216" s="59"/>
      <c r="B216" s="56"/>
      <c r="C216" s="142"/>
      <c r="D216" s="90"/>
      <c r="E216" s="90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</row>
    <row r="217" spans="1:25" s="102" customFormat="1" ht="12.75" customHeight="1" x14ac:dyDescent="0.2">
      <c r="A217" s="59"/>
      <c r="B217" s="56"/>
      <c r="C217" s="142"/>
      <c r="D217" s="90"/>
      <c r="E217" s="90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</row>
    <row r="218" spans="1:25" s="102" customFormat="1" ht="12.75" customHeight="1" x14ac:dyDescent="0.2">
      <c r="A218" s="59"/>
      <c r="B218" s="56"/>
      <c r="C218" s="142"/>
      <c r="D218" s="90"/>
      <c r="E218" s="90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</row>
    <row r="219" spans="1:25" s="102" customFormat="1" ht="12.75" customHeight="1" x14ac:dyDescent="0.2">
      <c r="A219" s="59"/>
      <c r="B219" s="56"/>
      <c r="C219" s="142"/>
      <c r="D219" s="90"/>
      <c r="E219" s="90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</row>
    <row r="220" spans="1:25" s="102" customFormat="1" ht="12.75" customHeight="1" x14ac:dyDescent="0.2">
      <c r="A220" s="59"/>
      <c r="B220" s="56"/>
      <c r="C220" s="142"/>
      <c r="D220" s="90"/>
      <c r="E220" s="90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</row>
    <row r="221" spans="1:25" s="102" customFormat="1" ht="12.75" customHeight="1" x14ac:dyDescent="0.2">
      <c r="A221" s="59"/>
      <c r="B221" s="56"/>
      <c r="C221" s="142"/>
      <c r="D221" s="90"/>
      <c r="E221" s="90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</row>
    <row r="222" spans="1:25" s="102" customFormat="1" ht="12.75" customHeight="1" x14ac:dyDescent="0.2">
      <c r="A222" s="59"/>
      <c r="B222" s="56"/>
      <c r="C222" s="142"/>
      <c r="D222" s="90"/>
      <c r="E222" s="90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</row>
    <row r="223" spans="1:25" s="102" customFormat="1" ht="12.75" customHeight="1" x14ac:dyDescent="0.2">
      <c r="A223" s="59"/>
      <c r="B223" s="56"/>
      <c r="C223" s="142"/>
      <c r="D223" s="90"/>
      <c r="E223" s="90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</row>
    <row r="224" spans="1:25" s="102" customFormat="1" ht="12.75" customHeight="1" x14ac:dyDescent="0.2">
      <c r="A224" s="59"/>
      <c r="B224" s="56"/>
      <c r="C224" s="142"/>
      <c r="D224" s="90"/>
      <c r="E224" s="90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</row>
    <row r="225" spans="1:25" s="102" customFormat="1" ht="12.75" customHeight="1" x14ac:dyDescent="0.2">
      <c r="A225" s="59"/>
      <c r="B225" s="56"/>
      <c r="C225" s="142"/>
      <c r="D225" s="90"/>
      <c r="E225" s="90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</row>
    <row r="226" spans="1:25" s="102" customFormat="1" ht="12.75" customHeight="1" x14ac:dyDescent="0.2">
      <c r="A226" s="59"/>
      <c r="B226" s="56"/>
      <c r="C226" s="142"/>
      <c r="D226" s="90"/>
      <c r="E226" s="90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</row>
    <row r="227" spans="1:25" s="102" customFormat="1" ht="12.75" customHeight="1" x14ac:dyDescent="0.2">
      <c r="A227" s="59"/>
      <c r="B227" s="56"/>
      <c r="C227" s="142"/>
      <c r="D227" s="90"/>
      <c r="E227" s="90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</row>
    <row r="228" spans="1:25" s="102" customFormat="1" ht="12.75" customHeight="1" x14ac:dyDescent="0.2">
      <c r="A228" s="59"/>
      <c r="B228" s="56"/>
      <c r="C228" s="142"/>
      <c r="D228" s="90"/>
      <c r="E228" s="90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</row>
    <row r="229" spans="1:25" s="102" customFormat="1" ht="12.75" customHeight="1" x14ac:dyDescent="0.2">
      <c r="A229" s="59"/>
      <c r="B229" s="56"/>
      <c r="C229" s="142"/>
      <c r="D229" s="90"/>
      <c r="E229" s="90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</row>
    <row r="230" spans="1:25" s="102" customFormat="1" ht="12.75" customHeight="1" x14ac:dyDescent="0.2">
      <c r="A230" s="59"/>
      <c r="B230" s="56"/>
      <c r="C230" s="142"/>
      <c r="D230" s="90"/>
      <c r="E230" s="90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</row>
    <row r="231" spans="1:25" s="102" customFormat="1" ht="12.75" customHeight="1" x14ac:dyDescent="0.2">
      <c r="A231" s="59"/>
      <c r="B231" s="56"/>
      <c r="C231" s="142"/>
      <c r="D231" s="90"/>
      <c r="E231" s="90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</row>
    <row r="232" spans="1:25" s="102" customFormat="1" ht="12.75" customHeight="1" x14ac:dyDescent="0.2">
      <c r="A232" s="59"/>
      <c r="B232" s="56"/>
      <c r="C232" s="142"/>
      <c r="D232" s="90"/>
      <c r="E232" s="90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</row>
    <row r="233" spans="1:25" s="102" customFormat="1" ht="12.75" customHeight="1" x14ac:dyDescent="0.2">
      <c r="A233" s="59"/>
      <c r="B233" s="56"/>
      <c r="C233" s="142"/>
      <c r="D233" s="90"/>
      <c r="E233" s="90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</row>
    <row r="234" spans="1:25" s="102" customFormat="1" ht="12.75" customHeight="1" x14ac:dyDescent="0.2">
      <c r="A234" s="59"/>
      <c r="B234" s="56"/>
      <c r="C234" s="142"/>
      <c r="D234" s="90"/>
      <c r="E234" s="90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</row>
    <row r="235" spans="1:25" s="102" customFormat="1" ht="12.75" customHeight="1" x14ac:dyDescent="0.2">
      <c r="A235" s="59"/>
      <c r="B235" s="56"/>
      <c r="C235" s="142"/>
      <c r="D235" s="90"/>
      <c r="E235" s="90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</row>
    <row r="236" spans="1:25" s="102" customFormat="1" ht="12.75" customHeight="1" x14ac:dyDescent="0.2">
      <c r="A236" s="59"/>
      <c r="B236" s="56"/>
      <c r="C236" s="142"/>
      <c r="D236" s="90"/>
      <c r="E236" s="90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</row>
    <row r="237" spans="1:25" s="102" customFormat="1" ht="12.75" customHeight="1" x14ac:dyDescent="0.2">
      <c r="A237" s="59"/>
      <c r="B237" s="56"/>
      <c r="C237" s="142"/>
      <c r="D237" s="90"/>
      <c r="E237" s="90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</row>
    <row r="238" spans="1:25" s="102" customFormat="1" ht="12.75" customHeight="1" x14ac:dyDescent="0.2">
      <c r="A238" s="59"/>
      <c r="B238" s="56"/>
      <c r="C238" s="142"/>
      <c r="D238" s="90"/>
      <c r="E238" s="90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</row>
    <row r="239" spans="1:25" s="102" customFormat="1" ht="12.75" customHeight="1" x14ac:dyDescent="0.2">
      <c r="A239" s="59"/>
      <c r="B239" s="56"/>
      <c r="C239" s="142"/>
      <c r="D239" s="90"/>
      <c r="E239" s="90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</row>
    <row r="240" spans="1:25" s="102" customFormat="1" ht="12.75" customHeight="1" x14ac:dyDescent="0.2">
      <c r="A240" s="59"/>
      <c r="B240" s="56"/>
      <c r="C240" s="142"/>
      <c r="D240" s="90"/>
      <c r="E240" s="90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</row>
    <row r="241" spans="1:25" s="102" customFormat="1" ht="12.75" customHeight="1" x14ac:dyDescent="0.2">
      <c r="A241" s="59"/>
      <c r="B241" s="56"/>
      <c r="C241" s="142"/>
      <c r="D241" s="90"/>
      <c r="E241" s="90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</row>
    <row r="242" spans="1:25" s="102" customFormat="1" ht="12.75" customHeight="1" x14ac:dyDescent="0.2">
      <c r="A242" s="59"/>
      <c r="B242" s="56"/>
      <c r="C242" s="142"/>
      <c r="D242" s="90"/>
      <c r="E242" s="90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</row>
    <row r="243" spans="1:25" s="102" customFormat="1" ht="12.75" customHeight="1" x14ac:dyDescent="0.2">
      <c r="A243" s="59"/>
      <c r="B243" s="56"/>
      <c r="C243" s="142"/>
      <c r="D243" s="90"/>
      <c r="E243" s="90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</row>
    <row r="244" spans="1:25" s="102" customFormat="1" ht="12.75" customHeight="1" x14ac:dyDescent="0.2">
      <c r="A244" s="59"/>
      <c r="B244" s="56"/>
      <c r="C244" s="142"/>
      <c r="D244" s="90"/>
      <c r="E244" s="90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</row>
    <row r="245" spans="1:25" s="102" customFormat="1" ht="12.75" customHeight="1" x14ac:dyDescent="0.2">
      <c r="A245" s="59"/>
      <c r="B245" s="56"/>
      <c r="C245" s="142"/>
      <c r="D245" s="90"/>
      <c r="E245" s="90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</row>
    <row r="246" spans="1:25" s="102" customFormat="1" ht="12.75" customHeight="1" x14ac:dyDescent="0.2">
      <c r="A246" s="59"/>
      <c r="B246" s="56"/>
      <c r="C246" s="142"/>
      <c r="D246" s="90"/>
      <c r="E246" s="90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</row>
    <row r="247" spans="1:25" s="102" customFormat="1" ht="12.75" customHeight="1" x14ac:dyDescent="0.2">
      <c r="A247" s="59"/>
      <c r="B247" s="56"/>
      <c r="C247" s="142"/>
      <c r="D247" s="90"/>
      <c r="E247" s="90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</row>
    <row r="248" spans="1:25" s="102" customFormat="1" ht="12.75" customHeight="1" x14ac:dyDescent="0.2">
      <c r="A248" s="59"/>
      <c r="B248" s="56"/>
      <c r="C248" s="142"/>
      <c r="D248" s="90"/>
      <c r="E248" s="90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</row>
    <row r="249" spans="1:25" s="102" customFormat="1" ht="12.75" customHeight="1" x14ac:dyDescent="0.2">
      <c r="A249" s="59"/>
      <c r="B249" s="56"/>
      <c r="C249" s="142"/>
      <c r="D249" s="90"/>
      <c r="E249" s="90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</row>
    <row r="250" spans="1:25" s="102" customFormat="1" ht="12.75" customHeight="1" x14ac:dyDescent="0.2">
      <c r="A250" s="59"/>
      <c r="B250" s="56"/>
      <c r="C250" s="142"/>
      <c r="D250" s="90"/>
      <c r="E250" s="90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</row>
    <row r="251" spans="1:25" s="102" customFormat="1" ht="12.75" customHeight="1" x14ac:dyDescent="0.2">
      <c r="A251" s="59"/>
      <c r="B251" s="56"/>
      <c r="C251" s="142"/>
      <c r="D251" s="90"/>
      <c r="E251" s="90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</row>
    <row r="252" spans="1:25" s="102" customFormat="1" ht="12.75" customHeight="1" x14ac:dyDescent="0.2">
      <c r="A252" s="59"/>
      <c r="B252" s="56"/>
      <c r="C252" s="142"/>
      <c r="D252" s="90"/>
      <c r="E252" s="90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</row>
    <row r="253" spans="1:25" s="102" customFormat="1" ht="12.75" customHeight="1" x14ac:dyDescent="0.2">
      <c r="A253" s="59"/>
      <c r="B253" s="56"/>
      <c r="C253" s="142"/>
      <c r="D253" s="90"/>
      <c r="E253" s="90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</row>
    <row r="254" spans="1:25" s="102" customFormat="1" ht="12.75" customHeight="1" x14ac:dyDescent="0.2">
      <c r="A254" s="59"/>
      <c r="B254" s="56"/>
      <c r="C254" s="142"/>
      <c r="D254" s="90"/>
      <c r="E254" s="90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</row>
    <row r="255" spans="1:25" s="102" customFormat="1" ht="12.75" customHeight="1" x14ac:dyDescent="0.2">
      <c r="A255" s="59"/>
      <c r="B255" s="56"/>
      <c r="C255" s="142"/>
      <c r="D255" s="90"/>
      <c r="E255" s="90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</row>
    <row r="256" spans="1:25" s="102" customFormat="1" ht="12.75" customHeight="1" x14ac:dyDescent="0.2">
      <c r="A256" s="59"/>
      <c r="B256" s="56"/>
      <c r="C256" s="142"/>
      <c r="D256" s="90"/>
      <c r="E256" s="90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</row>
    <row r="257" spans="1:25" s="102" customFormat="1" ht="12.75" customHeight="1" x14ac:dyDescent="0.2">
      <c r="A257" s="59"/>
      <c r="B257" s="56"/>
      <c r="C257" s="142"/>
      <c r="D257" s="90"/>
      <c r="E257" s="90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</row>
    <row r="258" spans="1:25" s="102" customFormat="1" ht="12.75" customHeight="1" x14ac:dyDescent="0.2">
      <c r="A258" s="59"/>
      <c r="B258" s="56"/>
      <c r="C258" s="142"/>
      <c r="D258" s="90"/>
      <c r="E258" s="90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</row>
    <row r="259" spans="1:25" s="102" customFormat="1" ht="12.75" customHeight="1" x14ac:dyDescent="0.2">
      <c r="A259" s="59"/>
      <c r="B259" s="56"/>
      <c r="C259" s="142"/>
      <c r="D259" s="90"/>
      <c r="E259" s="90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</row>
    <row r="260" spans="1:25" s="102" customFormat="1" ht="12.75" customHeight="1" x14ac:dyDescent="0.2">
      <c r="A260" s="59"/>
      <c r="B260" s="56"/>
      <c r="C260" s="142"/>
      <c r="D260" s="90"/>
      <c r="E260" s="90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</row>
    <row r="261" spans="1:25" s="102" customFormat="1" ht="12.75" customHeight="1" x14ac:dyDescent="0.2">
      <c r="A261" s="59"/>
      <c r="B261" s="56"/>
      <c r="C261" s="142"/>
      <c r="D261" s="90"/>
      <c r="E261" s="90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</row>
    <row r="262" spans="1:25" s="102" customFormat="1" ht="12.75" customHeight="1" x14ac:dyDescent="0.2">
      <c r="A262" s="59"/>
      <c r="B262" s="56"/>
      <c r="C262" s="142"/>
      <c r="D262" s="90"/>
      <c r="E262" s="90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</row>
    <row r="263" spans="1:25" s="102" customFormat="1" ht="12.75" customHeight="1" x14ac:dyDescent="0.2">
      <c r="A263" s="59"/>
      <c r="B263" s="56"/>
      <c r="C263" s="142"/>
      <c r="D263" s="90"/>
      <c r="E263" s="90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</row>
    <row r="264" spans="1:25" s="102" customFormat="1" ht="12.75" customHeight="1" x14ac:dyDescent="0.2">
      <c r="A264" s="59"/>
      <c r="B264" s="56"/>
      <c r="C264" s="142"/>
      <c r="D264" s="90"/>
      <c r="E264" s="90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</row>
    <row r="265" spans="1:25" s="102" customFormat="1" ht="12.75" customHeight="1" x14ac:dyDescent="0.2">
      <c r="A265" s="59"/>
      <c r="B265" s="56"/>
      <c r="C265" s="142"/>
      <c r="D265" s="90"/>
      <c r="E265" s="90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</row>
    <row r="266" spans="1:25" s="102" customFormat="1" ht="12.75" customHeight="1" x14ac:dyDescent="0.2">
      <c r="A266" s="59"/>
      <c r="B266" s="56"/>
      <c r="C266" s="142"/>
      <c r="D266" s="90"/>
      <c r="E266" s="90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</row>
    <row r="267" spans="1:25" s="102" customFormat="1" ht="12.75" customHeight="1" x14ac:dyDescent="0.2">
      <c r="A267" s="59"/>
      <c r="B267" s="56"/>
      <c r="C267" s="142"/>
      <c r="D267" s="90"/>
      <c r="E267" s="90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</row>
    <row r="268" spans="1:25" s="102" customFormat="1" ht="12.75" customHeight="1" x14ac:dyDescent="0.2">
      <c r="A268" s="59"/>
      <c r="B268" s="56"/>
      <c r="C268" s="142"/>
      <c r="D268" s="90"/>
      <c r="E268" s="90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</row>
    <row r="269" spans="1:25" s="102" customFormat="1" ht="12.75" customHeight="1" x14ac:dyDescent="0.2">
      <c r="A269" s="59"/>
      <c r="B269" s="56"/>
      <c r="C269" s="142"/>
      <c r="D269" s="90"/>
      <c r="E269" s="90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</row>
    <row r="270" spans="1:25" s="102" customFormat="1" ht="12.75" customHeight="1" x14ac:dyDescent="0.2">
      <c r="A270" s="59"/>
      <c r="B270" s="56"/>
      <c r="C270" s="142"/>
      <c r="D270" s="90"/>
      <c r="E270" s="90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</row>
    <row r="271" spans="1:25" s="102" customFormat="1" ht="12.75" customHeight="1" x14ac:dyDescent="0.2">
      <c r="A271" s="59"/>
      <c r="B271" s="56"/>
      <c r="C271" s="142"/>
      <c r="D271" s="90"/>
      <c r="E271" s="90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</row>
    <row r="272" spans="1:25" s="102" customFormat="1" ht="12.75" customHeight="1" x14ac:dyDescent="0.2">
      <c r="A272" s="59"/>
      <c r="B272" s="56"/>
      <c r="C272" s="142"/>
      <c r="D272" s="90"/>
      <c r="E272" s="90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</row>
    <row r="273" spans="1:25" s="102" customFormat="1" ht="12.75" customHeight="1" x14ac:dyDescent="0.2">
      <c r="A273" s="59"/>
      <c r="B273" s="56"/>
      <c r="C273" s="142"/>
      <c r="D273" s="90"/>
      <c r="E273" s="90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</row>
    <row r="274" spans="1:25" s="102" customFormat="1" ht="12.75" customHeight="1" x14ac:dyDescent="0.2">
      <c r="A274" s="59"/>
      <c r="B274" s="56"/>
      <c r="C274" s="142"/>
      <c r="D274" s="90"/>
      <c r="E274" s="90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</row>
    <row r="275" spans="1:25" s="102" customFormat="1" ht="12.75" customHeight="1" x14ac:dyDescent="0.2">
      <c r="A275" s="59"/>
      <c r="B275" s="56"/>
      <c r="C275" s="142"/>
      <c r="D275" s="90"/>
      <c r="E275" s="90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</row>
    <row r="276" spans="1:25" s="102" customFormat="1" ht="12.75" customHeight="1" x14ac:dyDescent="0.2">
      <c r="A276" s="59"/>
      <c r="B276" s="56"/>
      <c r="C276" s="142"/>
      <c r="D276" s="90"/>
      <c r="E276" s="90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</row>
    <row r="277" spans="1:25" s="102" customFormat="1" ht="12.75" customHeight="1" x14ac:dyDescent="0.2">
      <c r="A277" s="59"/>
      <c r="B277" s="56"/>
      <c r="C277" s="142"/>
      <c r="D277" s="90"/>
      <c r="E277" s="90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</row>
    <row r="278" spans="1:25" s="102" customFormat="1" ht="12.75" customHeight="1" x14ac:dyDescent="0.2">
      <c r="A278" s="59"/>
      <c r="B278" s="56"/>
      <c r="C278" s="142"/>
      <c r="D278" s="90"/>
      <c r="E278" s="90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</row>
    <row r="279" spans="1:25" s="102" customFormat="1" ht="12.75" customHeight="1" x14ac:dyDescent="0.2">
      <c r="A279" s="59"/>
      <c r="B279" s="56"/>
      <c r="C279" s="142"/>
      <c r="D279" s="90"/>
      <c r="E279" s="90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</row>
    <row r="280" spans="1:25" s="102" customFormat="1" ht="12.75" customHeight="1" x14ac:dyDescent="0.2">
      <c r="A280" s="59"/>
      <c r="B280" s="56"/>
      <c r="C280" s="142"/>
      <c r="D280" s="90"/>
      <c r="E280" s="90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</row>
    <row r="281" spans="1:25" s="102" customFormat="1" ht="12.75" customHeight="1" x14ac:dyDescent="0.2">
      <c r="A281" s="59"/>
      <c r="B281" s="56"/>
      <c r="C281" s="142"/>
      <c r="D281" s="90"/>
      <c r="E281" s="90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</row>
    <row r="282" spans="1:25" s="102" customFormat="1" ht="12.75" customHeight="1" x14ac:dyDescent="0.2">
      <c r="A282" s="59"/>
      <c r="B282" s="56"/>
      <c r="C282" s="142"/>
      <c r="D282" s="90"/>
      <c r="E282" s="90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</row>
    <row r="283" spans="1:25" s="102" customFormat="1" ht="12.75" customHeight="1" x14ac:dyDescent="0.2">
      <c r="A283" s="59"/>
      <c r="B283" s="56"/>
      <c r="C283" s="142"/>
      <c r="D283" s="90"/>
      <c r="E283" s="90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</row>
    <row r="284" spans="1:25" s="102" customFormat="1" ht="12.75" customHeight="1" x14ac:dyDescent="0.2">
      <c r="A284" s="59"/>
      <c r="B284" s="56"/>
      <c r="C284" s="142"/>
      <c r="D284" s="90"/>
      <c r="E284" s="90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</row>
    <row r="285" spans="1:25" s="102" customFormat="1" ht="12.75" customHeight="1" x14ac:dyDescent="0.2">
      <c r="A285" s="59"/>
      <c r="B285" s="56"/>
      <c r="C285" s="142"/>
      <c r="D285" s="90"/>
      <c r="E285" s="90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</row>
    <row r="286" spans="1:25" s="102" customFormat="1" ht="12.75" customHeight="1" x14ac:dyDescent="0.2">
      <c r="A286" s="59"/>
      <c r="B286" s="56"/>
      <c r="C286" s="142"/>
      <c r="D286" s="90"/>
      <c r="E286" s="90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</row>
    <row r="287" spans="1:25" s="102" customFormat="1" ht="12.75" customHeight="1" x14ac:dyDescent="0.2">
      <c r="A287" s="59"/>
      <c r="B287" s="56"/>
      <c r="C287" s="142"/>
      <c r="D287" s="90"/>
      <c r="E287" s="90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</row>
    <row r="288" spans="1:25" s="102" customFormat="1" ht="12.75" customHeight="1" x14ac:dyDescent="0.2">
      <c r="A288" s="59"/>
      <c r="B288" s="56"/>
      <c r="C288" s="142"/>
      <c r="D288" s="90"/>
      <c r="E288" s="90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</row>
    <row r="289" spans="1:25" s="102" customFormat="1" ht="12.75" customHeight="1" x14ac:dyDescent="0.2">
      <c r="A289" s="59"/>
      <c r="B289" s="56"/>
      <c r="C289" s="142"/>
      <c r="D289" s="90"/>
      <c r="E289" s="90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</row>
    <row r="290" spans="1:25" s="102" customFormat="1" ht="12.75" customHeight="1" x14ac:dyDescent="0.2">
      <c r="A290" s="59"/>
      <c r="B290" s="56"/>
      <c r="C290" s="142"/>
      <c r="D290" s="90"/>
      <c r="E290" s="90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</row>
    <row r="291" spans="1:25" s="102" customFormat="1" ht="12.75" customHeight="1" x14ac:dyDescent="0.2">
      <c r="A291" s="59"/>
      <c r="B291" s="56"/>
      <c r="C291" s="142"/>
      <c r="D291" s="90"/>
      <c r="E291" s="90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</row>
    <row r="292" spans="1:25" s="102" customFormat="1" ht="12.75" customHeight="1" x14ac:dyDescent="0.2">
      <c r="A292" s="59"/>
      <c r="B292" s="56"/>
      <c r="C292" s="142"/>
      <c r="D292" s="90"/>
      <c r="E292" s="90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</row>
    <row r="293" spans="1:25" s="102" customFormat="1" ht="12.75" customHeight="1" x14ac:dyDescent="0.2">
      <c r="A293" s="59"/>
      <c r="B293" s="56"/>
      <c r="C293" s="142"/>
      <c r="D293" s="90"/>
      <c r="E293" s="90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</row>
    <row r="294" spans="1:25" s="102" customFormat="1" ht="12.75" customHeight="1" x14ac:dyDescent="0.2">
      <c r="A294" s="59"/>
      <c r="B294" s="56"/>
      <c r="C294" s="142"/>
      <c r="D294" s="90"/>
      <c r="E294" s="90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</row>
    <row r="295" spans="1:25" s="102" customFormat="1" ht="12.75" customHeight="1" x14ac:dyDescent="0.2">
      <c r="A295" s="59"/>
      <c r="B295" s="56"/>
      <c r="C295" s="142"/>
      <c r="D295" s="90"/>
      <c r="E295" s="90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</row>
    <row r="296" spans="1:25" s="102" customFormat="1" ht="12.75" customHeight="1" x14ac:dyDescent="0.2">
      <c r="A296" s="59"/>
      <c r="B296" s="56"/>
      <c r="C296" s="142"/>
      <c r="D296" s="90"/>
      <c r="E296" s="90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</row>
    <row r="297" spans="1:25" s="102" customFormat="1" ht="12.75" customHeight="1" x14ac:dyDescent="0.2">
      <c r="A297" s="59"/>
      <c r="B297" s="56"/>
      <c r="C297" s="142"/>
      <c r="D297" s="90"/>
      <c r="E297" s="90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</row>
    <row r="298" spans="1:25" s="102" customFormat="1" ht="12.75" customHeight="1" x14ac:dyDescent="0.2">
      <c r="A298" s="59"/>
      <c r="B298" s="56"/>
      <c r="C298" s="142"/>
      <c r="D298" s="90"/>
      <c r="E298" s="90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</row>
    <row r="299" spans="1:25" s="102" customFormat="1" ht="12.75" customHeight="1" x14ac:dyDescent="0.2">
      <c r="A299" s="59"/>
      <c r="B299" s="56"/>
      <c r="C299" s="142"/>
      <c r="D299" s="90"/>
      <c r="E299" s="90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</row>
    <row r="300" spans="1:25" s="102" customFormat="1" ht="12.75" customHeight="1" x14ac:dyDescent="0.2">
      <c r="A300" s="59"/>
      <c r="B300" s="56"/>
      <c r="C300" s="142"/>
      <c r="D300" s="90"/>
      <c r="E300" s="90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</row>
    <row r="301" spans="1:25" s="102" customFormat="1" ht="12.75" customHeight="1" x14ac:dyDescent="0.2">
      <c r="A301" s="59"/>
      <c r="B301" s="56"/>
      <c r="C301" s="142"/>
      <c r="D301" s="90"/>
      <c r="E301" s="90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</row>
    <row r="302" spans="1:25" s="102" customFormat="1" ht="12.75" customHeight="1" x14ac:dyDescent="0.2">
      <c r="A302" s="59"/>
      <c r="B302" s="56"/>
      <c r="C302" s="142"/>
      <c r="D302" s="90"/>
      <c r="E302" s="90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</row>
    <row r="303" spans="1:25" s="102" customFormat="1" ht="12.75" customHeight="1" x14ac:dyDescent="0.2">
      <c r="A303" s="59"/>
      <c r="B303" s="56"/>
      <c r="C303" s="142"/>
      <c r="D303" s="90"/>
      <c r="E303" s="90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</row>
    <row r="304" spans="1:25" s="102" customFormat="1" ht="12.75" customHeight="1" x14ac:dyDescent="0.2">
      <c r="A304" s="59"/>
      <c r="B304" s="56"/>
      <c r="C304" s="142"/>
      <c r="D304" s="90"/>
      <c r="E304" s="90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</row>
    <row r="305" spans="1:25" s="102" customFormat="1" ht="12.75" customHeight="1" x14ac:dyDescent="0.2">
      <c r="A305" s="59"/>
      <c r="B305" s="56"/>
      <c r="C305" s="142"/>
      <c r="D305" s="90"/>
      <c r="E305" s="90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</row>
    <row r="306" spans="1:25" s="102" customFormat="1" ht="12.75" customHeight="1" x14ac:dyDescent="0.2">
      <c r="A306" s="59"/>
      <c r="B306" s="56"/>
      <c r="C306" s="142"/>
      <c r="D306" s="90"/>
      <c r="E306" s="90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</row>
    <row r="307" spans="1:25" s="102" customFormat="1" ht="12.75" customHeight="1" x14ac:dyDescent="0.2">
      <c r="A307" s="59"/>
      <c r="B307" s="56"/>
      <c r="C307" s="142"/>
      <c r="D307" s="90"/>
      <c r="E307" s="90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</row>
    <row r="308" spans="1:25" s="102" customFormat="1" ht="12.75" customHeight="1" x14ac:dyDescent="0.2">
      <c r="A308" s="59"/>
      <c r="B308" s="56"/>
      <c r="C308" s="142"/>
      <c r="D308" s="90"/>
      <c r="E308" s="90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</row>
    <row r="309" spans="1:25" s="102" customFormat="1" ht="12.75" customHeight="1" x14ac:dyDescent="0.2">
      <c r="A309" s="59"/>
      <c r="B309" s="56"/>
      <c r="C309" s="142"/>
      <c r="D309" s="90"/>
      <c r="E309" s="90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</row>
    <row r="310" spans="1:25" s="102" customFormat="1" ht="12.75" customHeight="1" x14ac:dyDescent="0.2">
      <c r="A310" s="59"/>
      <c r="B310" s="56"/>
      <c r="C310" s="142"/>
      <c r="D310" s="90"/>
      <c r="E310" s="90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</row>
    <row r="311" spans="1:25" s="102" customFormat="1" ht="12.75" customHeight="1" x14ac:dyDescent="0.2">
      <c r="A311" s="59"/>
      <c r="B311" s="56"/>
      <c r="C311" s="142"/>
      <c r="D311" s="90"/>
      <c r="E311" s="90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</row>
    <row r="312" spans="1:25" s="102" customFormat="1" ht="12.75" customHeight="1" x14ac:dyDescent="0.2">
      <c r="A312" s="59"/>
      <c r="B312" s="56"/>
      <c r="C312" s="142"/>
      <c r="D312" s="90"/>
      <c r="E312" s="90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</row>
    <row r="313" spans="1:25" s="102" customFormat="1" ht="12.75" customHeight="1" x14ac:dyDescent="0.2">
      <c r="A313" s="59"/>
      <c r="B313" s="56"/>
      <c r="C313" s="142"/>
      <c r="D313" s="90"/>
      <c r="E313" s="90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</row>
    <row r="314" spans="1:25" s="102" customFormat="1" ht="12.75" customHeight="1" x14ac:dyDescent="0.2">
      <c r="A314" s="59"/>
      <c r="B314" s="56"/>
      <c r="C314" s="142"/>
      <c r="D314" s="90"/>
      <c r="E314" s="90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</row>
    <row r="315" spans="1:25" s="102" customFormat="1" ht="12.75" customHeight="1" x14ac:dyDescent="0.2">
      <c r="A315" s="59"/>
      <c r="B315" s="56"/>
      <c r="C315" s="142"/>
      <c r="D315" s="90"/>
      <c r="E315" s="90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</row>
    <row r="316" spans="1:25" s="102" customFormat="1" ht="12.75" customHeight="1" x14ac:dyDescent="0.2">
      <c r="A316" s="59"/>
      <c r="B316" s="56"/>
      <c r="C316" s="142"/>
      <c r="D316" s="90"/>
      <c r="E316" s="90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</row>
    <row r="317" spans="1:25" s="102" customFormat="1" ht="12.75" customHeight="1" x14ac:dyDescent="0.2">
      <c r="A317" s="59"/>
      <c r="B317" s="56"/>
      <c r="C317" s="142"/>
      <c r="D317" s="90"/>
      <c r="E317" s="90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</row>
    <row r="318" spans="1:25" s="102" customFormat="1" ht="12.75" customHeight="1" x14ac:dyDescent="0.2">
      <c r="A318" s="59"/>
      <c r="B318" s="56"/>
      <c r="C318" s="142"/>
      <c r="D318" s="90"/>
      <c r="E318" s="90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</row>
    <row r="319" spans="1:25" s="102" customFormat="1" ht="12.75" customHeight="1" x14ac:dyDescent="0.2">
      <c r="A319" s="59"/>
      <c r="B319" s="56"/>
      <c r="C319" s="142"/>
      <c r="D319" s="90"/>
      <c r="E319" s="90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</row>
    <row r="320" spans="1:25" s="102" customFormat="1" ht="12.75" customHeight="1" x14ac:dyDescent="0.2">
      <c r="A320" s="59"/>
      <c r="B320" s="56"/>
      <c r="C320" s="142"/>
      <c r="D320" s="90"/>
      <c r="E320" s="90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</row>
    <row r="321" spans="1:25" s="102" customFormat="1" ht="12.75" customHeight="1" x14ac:dyDescent="0.2">
      <c r="A321" s="59"/>
      <c r="B321" s="56"/>
      <c r="C321" s="142"/>
      <c r="D321" s="90"/>
      <c r="E321" s="90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</row>
    <row r="322" spans="1:25" s="102" customFormat="1" ht="12.75" customHeight="1" x14ac:dyDescent="0.2">
      <c r="A322" s="59"/>
      <c r="B322" s="56"/>
      <c r="C322" s="142"/>
      <c r="D322" s="90"/>
      <c r="E322" s="90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</row>
    <row r="323" spans="1:25" s="102" customFormat="1" ht="12.75" customHeight="1" x14ac:dyDescent="0.2">
      <c r="A323" s="59"/>
      <c r="B323" s="56"/>
      <c r="C323" s="142"/>
      <c r="D323" s="90"/>
      <c r="E323" s="90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</row>
    <row r="324" spans="1:25" s="102" customFormat="1" ht="12.75" customHeight="1" x14ac:dyDescent="0.2">
      <c r="A324" s="59"/>
      <c r="B324" s="56"/>
      <c r="C324" s="142"/>
      <c r="D324" s="90"/>
      <c r="E324" s="90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</row>
    <row r="325" spans="1:25" s="102" customFormat="1" ht="12.75" customHeight="1" x14ac:dyDescent="0.2">
      <c r="A325" s="59"/>
      <c r="B325" s="56"/>
      <c r="C325" s="142"/>
      <c r="D325" s="90"/>
      <c r="E325" s="90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</row>
    <row r="326" spans="1:25" s="102" customFormat="1" ht="12.75" customHeight="1" x14ac:dyDescent="0.2">
      <c r="A326" s="59"/>
      <c r="B326" s="56"/>
      <c r="C326" s="142"/>
      <c r="D326" s="90"/>
      <c r="E326" s="90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</row>
    <row r="327" spans="1:25" s="102" customFormat="1" ht="12.75" customHeight="1" x14ac:dyDescent="0.2">
      <c r="A327" s="59"/>
      <c r="B327" s="56"/>
      <c r="C327" s="142"/>
      <c r="D327" s="90"/>
      <c r="E327" s="90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</row>
    <row r="328" spans="1:25" s="102" customFormat="1" ht="12.75" customHeight="1" x14ac:dyDescent="0.2">
      <c r="A328" s="59"/>
      <c r="B328" s="56"/>
      <c r="C328" s="142"/>
      <c r="D328" s="90"/>
      <c r="E328" s="90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</row>
    <row r="329" spans="1:25" s="102" customFormat="1" ht="12.75" customHeight="1" x14ac:dyDescent="0.2">
      <c r="A329" s="59"/>
      <c r="B329" s="56"/>
      <c r="C329" s="142"/>
      <c r="D329" s="90"/>
      <c r="E329" s="90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</row>
    <row r="330" spans="1:25" s="102" customFormat="1" ht="12.75" customHeight="1" x14ac:dyDescent="0.2">
      <c r="A330" s="59"/>
      <c r="B330" s="56"/>
      <c r="C330" s="142"/>
      <c r="D330" s="90"/>
      <c r="E330" s="90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</row>
    <row r="331" spans="1:25" s="102" customFormat="1" ht="12.75" customHeight="1" x14ac:dyDescent="0.2">
      <c r="A331" s="59"/>
      <c r="B331" s="56"/>
      <c r="C331" s="142"/>
      <c r="D331" s="90"/>
      <c r="E331" s="90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</row>
    <row r="332" spans="1:25" s="102" customFormat="1" ht="12.75" customHeight="1" x14ac:dyDescent="0.2">
      <c r="A332" s="59"/>
      <c r="B332" s="56"/>
      <c r="C332" s="142"/>
      <c r="D332" s="90"/>
      <c r="E332" s="90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</row>
    <row r="333" spans="1:25" s="102" customFormat="1" ht="12.75" customHeight="1" x14ac:dyDescent="0.2">
      <c r="A333" s="59"/>
      <c r="B333" s="56"/>
      <c r="C333" s="142"/>
      <c r="D333" s="90"/>
      <c r="E333" s="90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</row>
    <row r="334" spans="1:25" s="102" customFormat="1" ht="12.75" customHeight="1" x14ac:dyDescent="0.2">
      <c r="A334" s="59"/>
      <c r="B334" s="56"/>
      <c r="C334" s="142"/>
      <c r="D334" s="90"/>
      <c r="E334" s="90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</row>
    <row r="335" spans="1:25" s="102" customFormat="1" ht="12.75" customHeight="1" x14ac:dyDescent="0.2">
      <c r="A335" s="59"/>
      <c r="B335" s="56"/>
      <c r="C335" s="142"/>
      <c r="D335" s="90"/>
      <c r="E335" s="90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</row>
    <row r="336" spans="1:25" s="102" customFormat="1" ht="12.75" customHeight="1" x14ac:dyDescent="0.2">
      <c r="A336" s="59"/>
      <c r="B336" s="56"/>
      <c r="C336" s="142"/>
      <c r="D336" s="90"/>
      <c r="E336" s="90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</row>
    <row r="337" spans="1:25" s="102" customFormat="1" ht="12.75" customHeight="1" x14ac:dyDescent="0.2">
      <c r="A337" s="59"/>
      <c r="B337" s="56"/>
      <c r="C337" s="142"/>
      <c r="D337" s="90"/>
      <c r="E337" s="90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</row>
    <row r="338" spans="1:25" s="102" customFormat="1" ht="12.75" customHeight="1" x14ac:dyDescent="0.2">
      <c r="A338" s="59"/>
      <c r="B338" s="56"/>
      <c r="C338" s="142"/>
      <c r="D338" s="90"/>
      <c r="E338" s="90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</row>
    <row r="339" spans="1:25" s="102" customFormat="1" ht="12.75" customHeight="1" x14ac:dyDescent="0.2">
      <c r="A339" s="59"/>
      <c r="B339" s="56"/>
      <c r="C339" s="142"/>
      <c r="D339" s="90"/>
      <c r="E339" s="90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</row>
    <row r="340" spans="1:25" s="102" customFormat="1" ht="12.75" customHeight="1" x14ac:dyDescent="0.2">
      <c r="A340" s="59"/>
      <c r="B340" s="56"/>
      <c r="C340" s="142"/>
      <c r="D340" s="90"/>
      <c r="E340" s="90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</row>
    <row r="341" spans="1:25" s="102" customFormat="1" ht="12.75" customHeight="1" x14ac:dyDescent="0.2">
      <c r="A341" s="59"/>
      <c r="B341" s="56"/>
      <c r="C341" s="142"/>
      <c r="D341" s="90"/>
      <c r="E341" s="90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</row>
    <row r="342" spans="1:25" s="102" customFormat="1" ht="15.75" customHeight="1" x14ac:dyDescent="0.2">
      <c r="C342" s="142"/>
    </row>
    <row r="343" spans="1:25" s="102" customFormat="1" ht="15.75" customHeight="1" x14ac:dyDescent="0.2">
      <c r="C343" s="142"/>
    </row>
    <row r="344" spans="1:25" s="102" customFormat="1" ht="15.75" customHeight="1" x14ac:dyDescent="0.2">
      <c r="C344" s="142"/>
    </row>
    <row r="345" spans="1:25" s="102" customFormat="1" ht="15.75" customHeight="1" x14ac:dyDescent="0.2">
      <c r="C345" s="142"/>
    </row>
    <row r="346" spans="1:25" s="102" customFormat="1" ht="15.75" customHeight="1" x14ac:dyDescent="0.2">
      <c r="C346" s="142"/>
    </row>
    <row r="347" spans="1:25" s="102" customFormat="1" ht="15.75" customHeight="1" x14ac:dyDescent="0.2">
      <c r="C347" s="142"/>
    </row>
    <row r="348" spans="1:25" s="102" customFormat="1" ht="15.75" customHeight="1" x14ac:dyDescent="0.2">
      <c r="C348" s="142"/>
    </row>
    <row r="349" spans="1:25" s="102" customFormat="1" ht="15.75" customHeight="1" x14ac:dyDescent="0.2">
      <c r="C349" s="142"/>
    </row>
    <row r="350" spans="1:25" s="102" customFormat="1" ht="15.75" customHeight="1" x14ac:dyDescent="0.2">
      <c r="C350" s="142"/>
    </row>
    <row r="351" spans="1:25" s="102" customFormat="1" ht="15.75" customHeight="1" x14ac:dyDescent="0.2">
      <c r="C351" s="142"/>
    </row>
    <row r="352" spans="1:25" s="102" customFormat="1" ht="15.75" customHeight="1" x14ac:dyDescent="0.2">
      <c r="C352" s="142"/>
    </row>
    <row r="353" spans="3:3" s="102" customFormat="1" ht="15.75" customHeight="1" x14ac:dyDescent="0.2">
      <c r="C353" s="142"/>
    </row>
    <row r="354" spans="3:3" s="102" customFormat="1" ht="15.75" customHeight="1" x14ac:dyDescent="0.2">
      <c r="C354" s="142"/>
    </row>
    <row r="355" spans="3:3" s="102" customFormat="1" ht="15.75" customHeight="1" x14ac:dyDescent="0.2">
      <c r="C355" s="142"/>
    </row>
    <row r="356" spans="3:3" s="102" customFormat="1" ht="15.75" customHeight="1" x14ac:dyDescent="0.2">
      <c r="C356" s="142"/>
    </row>
    <row r="357" spans="3:3" s="102" customFormat="1" ht="15.75" customHeight="1" x14ac:dyDescent="0.2">
      <c r="C357" s="142"/>
    </row>
    <row r="358" spans="3:3" s="102" customFormat="1" ht="15.75" customHeight="1" x14ac:dyDescent="0.2">
      <c r="C358" s="142"/>
    </row>
    <row r="359" spans="3:3" s="102" customFormat="1" ht="15.75" customHeight="1" x14ac:dyDescent="0.2">
      <c r="C359" s="142"/>
    </row>
    <row r="360" spans="3:3" s="102" customFormat="1" ht="15.75" customHeight="1" x14ac:dyDescent="0.2">
      <c r="C360" s="142"/>
    </row>
    <row r="361" spans="3:3" s="102" customFormat="1" ht="15.75" customHeight="1" x14ac:dyDescent="0.2">
      <c r="C361" s="142"/>
    </row>
    <row r="362" spans="3:3" s="102" customFormat="1" ht="15.75" customHeight="1" x14ac:dyDescent="0.2">
      <c r="C362" s="142"/>
    </row>
    <row r="363" spans="3:3" s="102" customFormat="1" ht="15.75" customHeight="1" x14ac:dyDescent="0.2">
      <c r="C363" s="142"/>
    </row>
    <row r="364" spans="3:3" s="102" customFormat="1" ht="15.75" customHeight="1" x14ac:dyDescent="0.2">
      <c r="C364" s="142"/>
    </row>
    <row r="365" spans="3:3" s="102" customFormat="1" ht="15.75" customHeight="1" x14ac:dyDescent="0.2">
      <c r="C365" s="142"/>
    </row>
    <row r="366" spans="3:3" s="102" customFormat="1" ht="15.75" customHeight="1" x14ac:dyDescent="0.2">
      <c r="C366" s="142"/>
    </row>
    <row r="367" spans="3:3" s="102" customFormat="1" ht="15.75" customHeight="1" x14ac:dyDescent="0.2">
      <c r="C367" s="142"/>
    </row>
    <row r="368" spans="3:3" s="102" customFormat="1" ht="15.75" customHeight="1" x14ac:dyDescent="0.2">
      <c r="C368" s="142"/>
    </row>
    <row r="369" spans="3:3" s="102" customFormat="1" ht="15.75" customHeight="1" x14ac:dyDescent="0.2">
      <c r="C369" s="142"/>
    </row>
    <row r="370" spans="3:3" s="102" customFormat="1" ht="15.75" customHeight="1" x14ac:dyDescent="0.2">
      <c r="C370" s="142"/>
    </row>
    <row r="371" spans="3:3" s="102" customFormat="1" ht="15.75" customHeight="1" x14ac:dyDescent="0.2">
      <c r="C371" s="142"/>
    </row>
    <row r="372" spans="3:3" s="102" customFormat="1" ht="15.75" customHeight="1" x14ac:dyDescent="0.2">
      <c r="C372" s="142"/>
    </row>
    <row r="373" spans="3:3" s="102" customFormat="1" ht="15.75" customHeight="1" x14ac:dyDescent="0.2">
      <c r="C373" s="142"/>
    </row>
    <row r="374" spans="3:3" s="102" customFormat="1" ht="15.75" customHeight="1" x14ac:dyDescent="0.2">
      <c r="C374" s="142"/>
    </row>
    <row r="375" spans="3:3" s="102" customFormat="1" ht="15.75" customHeight="1" x14ac:dyDescent="0.2">
      <c r="C375" s="142"/>
    </row>
    <row r="376" spans="3:3" s="102" customFormat="1" ht="15.75" customHeight="1" x14ac:dyDescent="0.2">
      <c r="C376" s="142"/>
    </row>
    <row r="377" spans="3:3" s="102" customFormat="1" ht="15.75" customHeight="1" x14ac:dyDescent="0.2">
      <c r="C377" s="142"/>
    </row>
    <row r="378" spans="3:3" s="102" customFormat="1" ht="15.75" customHeight="1" x14ac:dyDescent="0.2">
      <c r="C378" s="142"/>
    </row>
    <row r="379" spans="3:3" s="102" customFormat="1" ht="15.75" customHeight="1" x14ac:dyDescent="0.2">
      <c r="C379" s="142"/>
    </row>
    <row r="380" spans="3:3" s="102" customFormat="1" ht="15.75" customHeight="1" x14ac:dyDescent="0.2">
      <c r="C380" s="142"/>
    </row>
    <row r="381" spans="3:3" s="102" customFormat="1" ht="15.75" customHeight="1" x14ac:dyDescent="0.2">
      <c r="C381" s="142"/>
    </row>
    <row r="382" spans="3:3" s="102" customFormat="1" ht="15.75" customHeight="1" x14ac:dyDescent="0.2">
      <c r="C382" s="142"/>
    </row>
    <row r="383" spans="3:3" s="102" customFormat="1" ht="15.75" customHeight="1" x14ac:dyDescent="0.2">
      <c r="C383" s="142"/>
    </row>
    <row r="384" spans="3:3" s="102" customFormat="1" ht="15.75" customHeight="1" x14ac:dyDescent="0.2">
      <c r="C384" s="142"/>
    </row>
    <row r="385" spans="3:3" s="102" customFormat="1" ht="15.75" customHeight="1" x14ac:dyDescent="0.2">
      <c r="C385" s="142"/>
    </row>
    <row r="386" spans="3:3" s="102" customFormat="1" ht="15.75" customHeight="1" x14ac:dyDescent="0.2">
      <c r="C386" s="142"/>
    </row>
    <row r="387" spans="3:3" s="102" customFormat="1" ht="15.75" customHeight="1" x14ac:dyDescent="0.2">
      <c r="C387" s="142"/>
    </row>
    <row r="388" spans="3:3" s="102" customFormat="1" ht="15.75" customHeight="1" x14ac:dyDescent="0.2">
      <c r="C388" s="142"/>
    </row>
    <row r="389" spans="3:3" s="102" customFormat="1" ht="15.75" customHeight="1" x14ac:dyDescent="0.2">
      <c r="C389" s="142"/>
    </row>
    <row r="390" spans="3:3" s="102" customFormat="1" ht="15.75" customHeight="1" x14ac:dyDescent="0.2">
      <c r="C390" s="142"/>
    </row>
    <row r="391" spans="3:3" s="102" customFormat="1" ht="15.75" customHeight="1" x14ac:dyDescent="0.2">
      <c r="C391" s="142"/>
    </row>
    <row r="392" spans="3:3" s="102" customFormat="1" ht="15.75" customHeight="1" x14ac:dyDescent="0.2">
      <c r="C392" s="142"/>
    </row>
    <row r="393" spans="3:3" s="102" customFormat="1" ht="15.75" customHeight="1" x14ac:dyDescent="0.2">
      <c r="C393" s="142"/>
    </row>
    <row r="394" spans="3:3" s="102" customFormat="1" ht="15.75" customHeight="1" x14ac:dyDescent="0.2">
      <c r="C394" s="142"/>
    </row>
    <row r="395" spans="3:3" s="102" customFormat="1" ht="15.75" customHeight="1" x14ac:dyDescent="0.2">
      <c r="C395" s="142"/>
    </row>
    <row r="396" spans="3:3" s="102" customFormat="1" ht="15.75" customHeight="1" x14ac:dyDescent="0.2">
      <c r="C396" s="142"/>
    </row>
    <row r="397" spans="3:3" s="102" customFormat="1" ht="15.75" customHeight="1" x14ac:dyDescent="0.2">
      <c r="C397" s="142"/>
    </row>
    <row r="398" spans="3:3" s="102" customFormat="1" ht="15.75" customHeight="1" x14ac:dyDescent="0.2">
      <c r="C398" s="142"/>
    </row>
    <row r="399" spans="3:3" s="102" customFormat="1" ht="15.75" customHeight="1" x14ac:dyDescent="0.2">
      <c r="C399" s="142"/>
    </row>
    <row r="400" spans="3:3" s="102" customFormat="1" ht="15.75" customHeight="1" x14ac:dyDescent="0.2">
      <c r="C400" s="142"/>
    </row>
    <row r="401" spans="3:3" s="102" customFormat="1" ht="15.75" customHeight="1" x14ac:dyDescent="0.2">
      <c r="C401" s="142"/>
    </row>
    <row r="402" spans="3:3" s="102" customFormat="1" ht="15.75" customHeight="1" x14ac:dyDescent="0.2">
      <c r="C402" s="142"/>
    </row>
    <row r="403" spans="3:3" s="102" customFormat="1" ht="15.75" customHeight="1" x14ac:dyDescent="0.2">
      <c r="C403" s="142"/>
    </row>
    <row r="404" spans="3:3" s="102" customFormat="1" ht="15.75" customHeight="1" x14ac:dyDescent="0.2">
      <c r="C404" s="142"/>
    </row>
    <row r="405" spans="3:3" s="102" customFormat="1" ht="15.75" customHeight="1" x14ac:dyDescent="0.2">
      <c r="C405" s="142"/>
    </row>
    <row r="406" spans="3:3" s="102" customFormat="1" ht="15.75" customHeight="1" x14ac:dyDescent="0.2">
      <c r="C406" s="142"/>
    </row>
    <row r="407" spans="3:3" s="102" customFormat="1" ht="15.75" customHeight="1" x14ac:dyDescent="0.2">
      <c r="C407" s="142"/>
    </row>
    <row r="408" spans="3:3" s="102" customFormat="1" ht="15.75" customHeight="1" x14ac:dyDescent="0.2">
      <c r="C408" s="142"/>
    </row>
    <row r="409" spans="3:3" s="102" customFormat="1" ht="15.75" customHeight="1" x14ac:dyDescent="0.2">
      <c r="C409" s="142"/>
    </row>
    <row r="410" spans="3:3" s="102" customFormat="1" ht="15.75" customHeight="1" x14ac:dyDescent="0.2">
      <c r="C410" s="142"/>
    </row>
    <row r="411" spans="3:3" s="102" customFormat="1" ht="15.75" customHeight="1" x14ac:dyDescent="0.2">
      <c r="C411" s="142"/>
    </row>
    <row r="412" spans="3:3" s="102" customFormat="1" ht="15.75" customHeight="1" x14ac:dyDescent="0.2">
      <c r="C412" s="142"/>
    </row>
    <row r="413" spans="3:3" s="102" customFormat="1" ht="15.75" customHeight="1" x14ac:dyDescent="0.2">
      <c r="C413" s="142"/>
    </row>
    <row r="414" spans="3:3" s="102" customFormat="1" ht="15.75" customHeight="1" x14ac:dyDescent="0.2">
      <c r="C414" s="142"/>
    </row>
    <row r="415" spans="3:3" s="102" customFormat="1" ht="15.75" customHeight="1" x14ac:dyDescent="0.2">
      <c r="C415" s="142"/>
    </row>
    <row r="416" spans="3:3" s="102" customFormat="1" ht="15.75" customHeight="1" x14ac:dyDescent="0.2">
      <c r="C416" s="142"/>
    </row>
    <row r="417" spans="3:3" s="102" customFormat="1" ht="15.75" customHeight="1" x14ac:dyDescent="0.2">
      <c r="C417" s="142"/>
    </row>
    <row r="418" spans="3:3" s="102" customFormat="1" ht="15.75" customHeight="1" x14ac:dyDescent="0.2">
      <c r="C418" s="142"/>
    </row>
    <row r="419" spans="3:3" s="102" customFormat="1" ht="15.75" customHeight="1" x14ac:dyDescent="0.2">
      <c r="C419" s="142"/>
    </row>
    <row r="420" spans="3:3" s="102" customFormat="1" ht="15.75" customHeight="1" x14ac:dyDescent="0.2">
      <c r="C420" s="142"/>
    </row>
    <row r="421" spans="3:3" s="102" customFormat="1" ht="15.75" customHeight="1" x14ac:dyDescent="0.2">
      <c r="C421" s="142"/>
    </row>
    <row r="422" spans="3:3" s="102" customFormat="1" ht="15.75" customHeight="1" x14ac:dyDescent="0.2">
      <c r="C422" s="142"/>
    </row>
    <row r="423" spans="3:3" s="102" customFormat="1" ht="15.75" customHeight="1" x14ac:dyDescent="0.2">
      <c r="C423" s="142"/>
    </row>
    <row r="424" spans="3:3" s="102" customFormat="1" ht="15.75" customHeight="1" x14ac:dyDescent="0.2">
      <c r="C424" s="142"/>
    </row>
    <row r="425" spans="3:3" s="102" customFormat="1" ht="15.75" customHeight="1" x14ac:dyDescent="0.2">
      <c r="C425" s="142"/>
    </row>
    <row r="426" spans="3:3" s="102" customFormat="1" ht="15.75" customHeight="1" x14ac:dyDescent="0.2">
      <c r="C426" s="142"/>
    </row>
    <row r="427" spans="3:3" s="102" customFormat="1" ht="15.75" customHeight="1" x14ac:dyDescent="0.2">
      <c r="C427" s="142"/>
    </row>
    <row r="428" spans="3:3" s="102" customFormat="1" ht="15.75" customHeight="1" x14ac:dyDescent="0.2">
      <c r="C428" s="142"/>
    </row>
    <row r="429" spans="3:3" s="102" customFormat="1" ht="15.75" customHeight="1" x14ac:dyDescent="0.2">
      <c r="C429" s="142"/>
    </row>
    <row r="430" spans="3:3" s="102" customFormat="1" ht="15.75" customHeight="1" x14ac:dyDescent="0.2">
      <c r="C430" s="142"/>
    </row>
    <row r="431" spans="3:3" s="102" customFormat="1" ht="15.75" customHeight="1" x14ac:dyDescent="0.2">
      <c r="C431" s="142"/>
    </row>
    <row r="432" spans="3:3" s="102" customFormat="1" ht="15.75" customHeight="1" x14ac:dyDescent="0.2">
      <c r="C432" s="142"/>
    </row>
    <row r="433" spans="3:3" s="102" customFormat="1" ht="15.75" customHeight="1" x14ac:dyDescent="0.2">
      <c r="C433" s="142"/>
    </row>
    <row r="434" spans="3:3" s="102" customFormat="1" ht="15.75" customHeight="1" x14ac:dyDescent="0.2">
      <c r="C434" s="142"/>
    </row>
    <row r="435" spans="3:3" s="102" customFormat="1" ht="15.75" customHeight="1" x14ac:dyDescent="0.2">
      <c r="C435" s="142"/>
    </row>
    <row r="436" spans="3:3" s="102" customFormat="1" ht="15.75" customHeight="1" x14ac:dyDescent="0.2">
      <c r="C436" s="142"/>
    </row>
    <row r="437" spans="3:3" s="102" customFormat="1" ht="15.75" customHeight="1" x14ac:dyDescent="0.2">
      <c r="C437" s="142"/>
    </row>
    <row r="438" spans="3:3" s="102" customFormat="1" ht="15.75" customHeight="1" x14ac:dyDescent="0.2">
      <c r="C438" s="142"/>
    </row>
    <row r="439" spans="3:3" s="102" customFormat="1" ht="15.75" customHeight="1" x14ac:dyDescent="0.2">
      <c r="C439" s="142"/>
    </row>
    <row r="440" spans="3:3" s="102" customFormat="1" ht="15.75" customHeight="1" x14ac:dyDescent="0.2">
      <c r="C440" s="142"/>
    </row>
    <row r="441" spans="3:3" s="102" customFormat="1" ht="15.75" customHeight="1" x14ac:dyDescent="0.2">
      <c r="C441" s="142"/>
    </row>
    <row r="442" spans="3:3" s="102" customFormat="1" ht="15.75" customHeight="1" x14ac:dyDescent="0.2">
      <c r="C442" s="142"/>
    </row>
    <row r="443" spans="3:3" s="102" customFormat="1" ht="15.75" customHeight="1" x14ac:dyDescent="0.2">
      <c r="C443" s="142"/>
    </row>
    <row r="444" spans="3:3" s="102" customFormat="1" ht="15.75" customHeight="1" x14ac:dyDescent="0.2">
      <c r="C444" s="142"/>
    </row>
    <row r="445" spans="3:3" s="102" customFormat="1" ht="15.75" customHeight="1" x14ac:dyDescent="0.2">
      <c r="C445" s="142"/>
    </row>
    <row r="446" spans="3:3" s="102" customFormat="1" ht="15.75" customHeight="1" x14ac:dyDescent="0.2">
      <c r="C446" s="142"/>
    </row>
    <row r="447" spans="3:3" s="102" customFormat="1" ht="15.75" customHeight="1" x14ac:dyDescent="0.2">
      <c r="C447" s="142"/>
    </row>
    <row r="448" spans="3:3" s="102" customFormat="1" ht="15.75" customHeight="1" x14ac:dyDescent="0.2">
      <c r="C448" s="142"/>
    </row>
    <row r="449" spans="3:3" s="102" customFormat="1" ht="15.75" customHeight="1" x14ac:dyDescent="0.2">
      <c r="C449" s="142"/>
    </row>
    <row r="450" spans="3:3" s="102" customFormat="1" ht="15.75" customHeight="1" x14ac:dyDescent="0.2">
      <c r="C450" s="142"/>
    </row>
    <row r="451" spans="3:3" s="102" customFormat="1" ht="15.75" customHeight="1" x14ac:dyDescent="0.2">
      <c r="C451" s="142"/>
    </row>
    <row r="452" spans="3:3" s="102" customFormat="1" ht="15.75" customHeight="1" x14ac:dyDescent="0.2">
      <c r="C452" s="142"/>
    </row>
    <row r="453" spans="3:3" s="102" customFormat="1" ht="15.75" customHeight="1" x14ac:dyDescent="0.2">
      <c r="C453" s="142"/>
    </row>
    <row r="454" spans="3:3" s="102" customFormat="1" ht="15.75" customHeight="1" x14ac:dyDescent="0.2">
      <c r="C454" s="142"/>
    </row>
    <row r="455" spans="3:3" s="102" customFormat="1" ht="15.75" customHeight="1" x14ac:dyDescent="0.2">
      <c r="C455" s="142"/>
    </row>
    <row r="456" spans="3:3" s="102" customFormat="1" ht="15.75" customHeight="1" x14ac:dyDescent="0.2">
      <c r="C456" s="142"/>
    </row>
    <row r="457" spans="3:3" s="102" customFormat="1" ht="15.75" customHeight="1" x14ac:dyDescent="0.2">
      <c r="C457" s="142"/>
    </row>
    <row r="458" spans="3:3" s="102" customFormat="1" ht="15.75" customHeight="1" x14ac:dyDescent="0.2">
      <c r="C458" s="142"/>
    </row>
    <row r="459" spans="3:3" s="102" customFormat="1" ht="15.75" customHeight="1" x14ac:dyDescent="0.2">
      <c r="C459" s="142"/>
    </row>
    <row r="460" spans="3:3" s="102" customFormat="1" ht="15.75" customHeight="1" x14ac:dyDescent="0.2">
      <c r="C460" s="142"/>
    </row>
    <row r="461" spans="3:3" s="102" customFormat="1" ht="15.75" customHeight="1" x14ac:dyDescent="0.2">
      <c r="C461" s="142"/>
    </row>
    <row r="462" spans="3:3" s="102" customFormat="1" ht="15.75" customHeight="1" x14ac:dyDescent="0.2">
      <c r="C462" s="142"/>
    </row>
    <row r="463" spans="3:3" s="102" customFormat="1" ht="15.75" customHeight="1" x14ac:dyDescent="0.2">
      <c r="C463" s="142"/>
    </row>
    <row r="464" spans="3:3" s="102" customFormat="1" ht="15.75" customHeight="1" x14ac:dyDescent="0.2">
      <c r="C464" s="142"/>
    </row>
    <row r="465" spans="3:3" s="102" customFormat="1" ht="15.75" customHeight="1" x14ac:dyDescent="0.2">
      <c r="C465" s="142"/>
    </row>
    <row r="466" spans="3:3" s="102" customFormat="1" ht="15.75" customHeight="1" x14ac:dyDescent="0.2">
      <c r="C466" s="142"/>
    </row>
    <row r="467" spans="3:3" s="102" customFormat="1" ht="15.75" customHeight="1" x14ac:dyDescent="0.2">
      <c r="C467" s="142"/>
    </row>
    <row r="468" spans="3:3" s="102" customFormat="1" ht="15.75" customHeight="1" x14ac:dyDescent="0.2">
      <c r="C468" s="142"/>
    </row>
    <row r="469" spans="3:3" s="102" customFormat="1" ht="15.75" customHeight="1" x14ac:dyDescent="0.2">
      <c r="C469" s="142"/>
    </row>
    <row r="470" spans="3:3" s="102" customFormat="1" ht="15.75" customHeight="1" x14ac:dyDescent="0.2">
      <c r="C470" s="142"/>
    </row>
    <row r="471" spans="3:3" s="102" customFormat="1" ht="15.75" customHeight="1" x14ac:dyDescent="0.2">
      <c r="C471" s="142"/>
    </row>
    <row r="472" spans="3:3" s="102" customFormat="1" ht="15.75" customHeight="1" x14ac:dyDescent="0.2">
      <c r="C472" s="142"/>
    </row>
    <row r="473" spans="3:3" s="102" customFormat="1" ht="15.75" customHeight="1" x14ac:dyDescent="0.2">
      <c r="C473" s="142"/>
    </row>
    <row r="474" spans="3:3" s="102" customFormat="1" ht="15.75" customHeight="1" x14ac:dyDescent="0.2">
      <c r="C474" s="142"/>
    </row>
    <row r="475" spans="3:3" s="102" customFormat="1" ht="15.75" customHeight="1" x14ac:dyDescent="0.2">
      <c r="C475" s="142"/>
    </row>
    <row r="476" spans="3:3" s="102" customFormat="1" ht="15.75" customHeight="1" x14ac:dyDescent="0.2">
      <c r="C476" s="142"/>
    </row>
    <row r="477" spans="3:3" s="102" customFormat="1" ht="15.75" customHeight="1" x14ac:dyDescent="0.2">
      <c r="C477" s="142"/>
    </row>
    <row r="478" spans="3:3" s="102" customFormat="1" ht="15.75" customHeight="1" x14ac:dyDescent="0.2">
      <c r="C478" s="142"/>
    </row>
    <row r="479" spans="3:3" s="102" customFormat="1" ht="15.75" customHeight="1" x14ac:dyDescent="0.2">
      <c r="C479" s="142"/>
    </row>
    <row r="480" spans="3:3" s="102" customFormat="1" ht="15.75" customHeight="1" x14ac:dyDescent="0.2">
      <c r="C480" s="142"/>
    </row>
    <row r="481" spans="3:3" s="102" customFormat="1" ht="15.75" customHeight="1" x14ac:dyDescent="0.2">
      <c r="C481" s="142"/>
    </row>
    <row r="482" spans="3:3" s="102" customFormat="1" ht="15.75" customHeight="1" x14ac:dyDescent="0.2">
      <c r="C482" s="142"/>
    </row>
    <row r="483" spans="3:3" s="102" customFormat="1" ht="15.75" customHeight="1" x14ac:dyDescent="0.2">
      <c r="C483" s="142"/>
    </row>
    <row r="484" spans="3:3" s="102" customFormat="1" ht="15.75" customHeight="1" x14ac:dyDescent="0.2">
      <c r="C484" s="142"/>
    </row>
    <row r="485" spans="3:3" s="102" customFormat="1" ht="15.75" customHeight="1" x14ac:dyDescent="0.2">
      <c r="C485" s="142"/>
    </row>
    <row r="486" spans="3:3" s="102" customFormat="1" ht="15.75" customHeight="1" x14ac:dyDescent="0.2">
      <c r="C486" s="142"/>
    </row>
    <row r="487" spans="3:3" s="102" customFormat="1" ht="15.75" customHeight="1" x14ac:dyDescent="0.2">
      <c r="C487" s="142"/>
    </row>
    <row r="488" spans="3:3" s="102" customFormat="1" ht="15.75" customHeight="1" x14ac:dyDescent="0.2">
      <c r="C488" s="142"/>
    </row>
    <row r="489" spans="3:3" s="102" customFormat="1" ht="15.75" customHeight="1" x14ac:dyDescent="0.2">
      <c r="C489" s="142"/>
    </row>
    <row r="490" spans="3:3" s="102" customFormat="1" ht="15.75" customHeight="1" x14ac:dyDescent="0.2">
      <c r="C490" s="142"/>
    </row>
    <row r="491" spans="3:3" s="102" customFormat="1" ht="15.75" customHeight="1" x14ac:dyDescent="0.2">
      <c r="C491" s="142"/>
    </row>
    <row r="492" spans="3:3" s="102" customFormat="1" ht="15.75" customHeight="1" x14ac:dyDescent="0.2">
      <c r="C492" s="142"/>
    </row>
    <row r="493" spans="3:3" s="102" customFormat="1" ht="15.75" customHeight="1" x14ac:dyDescent="0.2">
      <c r="C493" s="142"/>
    </row>
    <row r="494" spans="3:3" s="102" customFormat="1" ht="15.75" customHeight="1" x14ac:dyDescent="0.2">
      <c r="C494" s="142"/>
    </row>
    <row r="495" spans="3:3" s="102" customFormat="1" ht="15.75" customHeight="1" x14ac:dyDescent="0.2">
      <c r="C495" s="142"/>
    </row>
    <row r="496" spans="3:3" s="102" customFormat="1" ht="15.75" customHeight="1" x14ac:dyDescent="0.2">
      <c r="C496" s="142"/>
    </row>
    <row r="497" spans="3:3" s="102" customFormat="1" ht="15.75" customHeight="1" x14ac:dyDescent="0.2">
      <c r="C497" s="142"/>
    </row>
    <row r="498" spans="3:3" s="102" customFormat="1" ht="15.75" customHeight="1" x14ac:dyDescent="0.2">
      <c r="C498" s="142"/>
    </row>
    <row r="499" spans="3:3" s="102" customFormat="1" ht="15.75" customHeight="1" x14ac:dyDescent="0.2">
      <c r="C499" s="142"/>
    </row>
    <row r="500" spans="3:3" s="102" customFormat="1" ht="15.75" customHeight="1" x14ac:dyDescent="0.2">
      <c r="C500" s="142"/>
    </row>
    <row r="501" spans="3:3" s="102" customFormat="1" ht="15.75" customHeight="1" x14ac:dyDescent="0.2">
      <c r="C501" s="142"/>
    </row>
    <row r="502" spans="3:3" s="102" customFormat="1" ht="15.75" customHeight="1" x14ac:dyDescent="0.2">
      <c r="C502" s="142"/>
    </row>
    <row r="503" spans="3:3" s="102" customFormat="1" ht="15.75" customHeight="1" x14ac:dyDescent="0.2">
      <c r="C503" s="142"/>
    </row>
    <row r="504" spans="3:3" s="102" customFormat="1" ht="15.75" customHeight="1" x14ac:dyDescent="0.2">
      <c r="C504" s="142"/>
    </row>
    <row r="505" spans="3:3" s="102" customFormat="1" ht="15.75" customHeight="1" x14ac:dyDescent="0.2">
      <c r="C505" s="142"/>
    </row>
    <row r="506" spans="3:3" s="102" customFormat="1" ht="15.75" customHeight="1" x14ac:dyDescent="0.2">
      <c r="C506" s="142"/>
    </row>
    <row r="507" spans="3:3" s="102" customFormat="1" ht="15.75" customHeight="1" x14ac:dyDescent="0.2">
      <c r="C507" s="142"/>
    </row>
    <row r="508" spans="3:3" s="102" customFormat="1" ht="15.75" customHeight="1" x14ac:dyDescent="0.2">
      <c r="C508" s="142"/>
    </row>
    <row r="509" spans="3:3" s="102" customFormat="1" ht="15.75" customHeight="1" x14ac:dyDescent="0.2">
      <c r="C509" s="142"/>
    </row>
    <row r="510" spans="3:3" s="102" customFormat="1" ht="15.75" customHeight="1" x14ac:dyDescent="0.2">
      <c r="C510" s="142"/>
    </row>
    <row r="511" spans="3:3" s="102" customFormat="1" ht="15.75" customHeight="1" x14ac:dyDescent="0.2">
      <c r="C511" s="142"/>
    </row>
    <row r="512" spans="3:3" s="102" customFormat="1" ht="15.75" customHeight="1" x14ac:dyDescent="0.2">
      <c r="C512" s="142"/>
    </row>
    <row r="513" spans="3:3" s="102" customFormat="1" ht="15.75" customHeight="1" x14ac:dyDescent="0.2">
      <c r="C513" s="142"/>
    </row>
    <row r="514" spans="3:3" s="102" customFormat="1" ht="15.75" customHeight="1" x14ac:dyDescent="0.2">
      <c r="C514" s="142"/>
    </row>
    <row r="515" spans="3:3" s="102" customFormat="1" ht="15.75" customHeight="1" x14ac:dyDescent="0.2">
      <c r="C515" s="142"/>
    </row>
    <row r="516" spans="3:3" s="102" customFormat="1" ht="15.75" customHeight="1" x14ac:dyDescent="0.2">
      <c r="C516" s="142"/>
    </row>
    <row r="517" spans="3:3" s="102" customFormat="1" ht="15.75" customHeight="1" x14ac:dyDescent="0.2">
      <c r="C517" s="142"/>
    </row>
    <row r="518" spans="3:3" s="102" customFormat="1" ht="15.75" customHeight="1" x14ac:dyDescent="0.2">
      <c r="C518" s="142"/>
    </row>
    <row r="519" spans="3:3" s="102" customFormat="1" ht="15.75" customHeight="1" x14ac:dyDescent="0.2">
      <c r="C519" s="142"/>
    </row>
    <row r="520" spans="3:3" s="102" customFormat="1" ht="15.75" customHeight="1" x14ac:dyDescent="0.2">
      <c r="C520" s="142"/>
    </row>
    <row r="521" spans="3:3" s="102" customFormat="1" ht="15.75" customHeight="1" x14ac:dyDescent="0.2">
      <c r="C521" s="142"/>
    </row>
    <row r="522" spans="3:3" s="102" customFormat="1" ht="15.75" customHeight="1" x14ac:dyDescent="0.2">
      <c r="C522" s="142"/>
    </row>
    <row r="523" spans="3:3" s="102" customFormat="1" ht="15.75" customHeight="1" x14ac:dyDescent="0.2">
      <c r="C523" s="142"/>
    </row>
    <row r="524" spans="3:3" s="102" customFormat="1" ht="15.75" customHeight="1" x14ac:dyDescent="0.2">
      <c r="C524" s="142"/>
    </row>
    <row r="525" spans="3:3" s="102" customFormat="1" ht="15.75" customHeight="1" x14ac:dyDescent="0.2">
      <c r="C525" s="142"/>
    </row>
    <row r="526" spans="3:3" s="102" customFormat="1" ht="15.75" customHeight="1" x14ac:dyDescent="0.2">
      <c r="C526" s="142"/>
    </row>
    <row r="527" spans="3:3" s="102" customFormat="1" ht="15.75" customHeight="1" x14ac:dyDescent="0.2">
      <c r="C527" s="142"/>
    </row>
    <row r="528" spans="3:3" s="102" customFormat="1" ht="15.75" customHeight="1" x14ac:dyDescent="0.2">
      <c r="C528" s="142"/>
    </row>
    <row r="529" spans="3:3" s="102" customFormat="1" ht="15.75" customHeight="1" x14ac:dyDescent="0.2">
      <c r="C529" s="142"/>
    </row>
    <row r="530" spans="3:3" s="102" customFormat="1" ht="15.75" customHeight="1" x14ac:dyDescent="0.2">
      <c r="C530" s="142"/>
    </row>
    <row r="531" spans="3:3" s="102" customFormat="1" ht="15.75" customHeight="1" x14ac:dyDescent="0.2">
      <c r="C531" s="142"/>
    </row>
    <row r="532" spans="3:3" s="102" customFormat="1" ht="15.75" customHeight="1" x14ac:dyDescent="0.2">
      <c r="C532" s="142"/>
    </row>
    <row r="533" spans="3:3" s="102" customFormat="1" ht="15.75" customHeight="1" x14ac:dyDescent="0.2">
      <c r="C533" s="142"/>
    </row>
    <row r="534" spans="3:3" s="102" customFormat="1" ht="15.75" customHeight="1" x14ac:dyDescent="0.2">
      <c r="C534" s="142"/>
    </row>
    <row r="535" spans="3:3" s="102" customFormat="1" ht="15.75" customHeight="1" x14ac:dyDescent="0.2">
      <c r="C535" s="142"/>
    </row>
    <row r="536" spans="3:3" s="102" customFormat="1" ht="15.75" customHeight="1" x14ac:dyDescent="0.2">
      <c r="C536" s="142"/>
    </row>
    <row r="537" spans="3:3" s="102" customFormat="1" ht="15.75" customHeight="1" x14ac:dyDescent="0.2">
      <c r="C537" s="142"/>
    </row>
    <row r="538" spans="3:3" s="102" customFormat="1" ht="15.75" customHeight="1" x14ac:dyDescent="0.2">
      <c r="C538" s="142"/>
    </row>
    <row r="539" spans="3:3" s="102" customFormat="1" ht="15.75" customHeight="1" x14ac:dyDescent="0.2">
      <c r="C539" s="142"/>
    </row>
    <row r="540" spans="3:3" s="102" customFormat="1" ht="15.75" customHeight="1" x14ac:dyDescent="0.2">
      <c r="C540" s="142"/>
    </row>
    <row r="541" spans="3:3" s="102" customFormat="1" ht="15.75" customHeight="1" x14ac:dyDescent="0.2">
      <c r="C541" s="142"/>
    </row>
    <row r="542" spans="3:3" s="102" customFormat="1" ht="15.75" customHeight="1" x14ac:dyDescent="0.2">
      <c r="C542" s="142"/>
    </row>
    <row r="543" spans="3:3" s="102" customFormat="1" ht="15.75" customHeight="1" x14ac:dyDescent="0.2">
      <c r="C543" s="142"/>
    </row>
    <row r="544" spans="3:3" s="102" customFormat="1" ht="15.75" customHeight="1" x14ac:dyDescent="0.2">
      <c r="C544" s="142"/>
    </row>
    <row r="545" spans="3:3" s="102" customFormat="1" ht="15.75" customHeight="1" x14ac:dyDescent="0.2">
      <c r="C545" s="142"/>
    </row>
    <row r="546" spans="3:3" s="102" customFormat="1" ht="15.75" customHeight="1" x14ac:dyDescent="0.2">
      <c r="C546" s="142"/>
    </row>
    <row r="547" spans="3:3" s="102" customFormat="1" ht="15.75" customHeight="1" x14ac:dyDescent="0.2">
      <c r="C547" s="142"/>
    </row>
    <row r="548" spans="3:3" s="102" customFormat="1" ht="15.75" customHeight="1" x14ac:dyDescent="0.2">
      <c r="C548" s="142"/>
    </row>
    <row r="549" spans="3:3" s="102" customFormat="1" ht="15.75" customHeight="1" x14ac:dyDescent="0.2">
      <c r="C549" s="142"/>
    </row>
    <row r="550" spans="3:3" s="102" customFormat="1" ht="15.75" customHeight="1" x14ac:dyDescent="0.2">
      <c r="C550" s="142"/>
    </row>
    <row r="551" spans="3:3" s="102" customFormat="1" ht="15.75" customHeight="1" x14ac:dyDescent="0.2">
      <c r="C551" s="142"/>
    </row>
    <row r="552" spans="3:3" s="102" customFormat="1" ht="15.75" customHeight="1" x14ac:dyDescent="0.2">
      <c r="C552" s="142"/>
    </row>
    <row r="553" spans="3:3" s="102" customFormat="1" ht="15.75" customHeight="1" x14ac:dyDescent="0.2">
      <c r="C553" s="142"/>
    </row>
    <row r="554" spans="3:3" s="102" customFormat="1" ht="15.75" customHeight="1" x14ac:dyDescent="0.2">
      <c r="C554" s="142"/>
    </row>
    <row r="555" spans="3:3" s="102" customFormat="1" ht="15.75" customHeight="1" x14ac:dyDescent="0.2">
      <c r="C555" s="142"/>
    </row>
    <row r="556" spans="3:3" s="102" customFormat="1" ht="15.75" customHeight="1" x14ac:dyDescent="0.2">
      <c r="C556" s="142"/>
    </row>
    <row r="557" spans="3:3" s="102" customFormat="1" ht="15.75" customHeight="1" x14ac:dyDescent="0.2">
      <c r="C557" s="142"/>
    </row>
    <row r="558" spans="3:3" s="102" customFormat="1" ht="15.75" customHeight="1" x14ac:dyDescent="0.2">
      <c r="C558" s="142"/>
    </row>
    <row r="559" spans="3:3" s="102" customFormat="1" ht="15.75" customHeight="1" x14ac:dyDescent="0.2">
      <c r="C559" s="142"/>
    </row>
    <row r="560" spans="3:3" s="102" customFormat="1" ht="15.75" customHeight="1" x14ac:dyDescent="0.2">
      <c r="C560" s="142"/>
    </row>
    <row r="561" spans="3:3" s="102" customFormat="1" ht="15.75" customHeight="1" x14ac:dyDescent="0.2">
      <c r="C561" s="142"/>
    </row>
    <row r="562" spans="3:3" s="102" customFormat="1" ht="15.75" customHeight="1" x14ac:dyDescent="0.2">
      <c r="C562" s="142"/>
    </row>
    <row r="563" spans="3:3" s="102" customFormat="1" ht="15.75" customHeight="1" x14ac:dyDescent="0.2">
      <c r="C563" s="142"/>
    </row>
    <row r="564" spans="3:3" s="102" customFormat="1" ht="15.75" customHeight="1" x14ac:dyDescent="0.2">
      <c r="C564" s="142"/>
    </row>
    <row r="565" spans="3:3" s="102" customFormat="1" ht="15.75" customHeight="1" x14ac:dyDescent="0.2">
      <c r="C565" s="142"/>
    </row>
    <row r="566" spans="3:3" s="102" customFormat="1" ht="15.75" customHeight="1" x14ac:dyDescent="0.2">
      <c r="C566" s="142"/>
    </row>
    <row r="567" spans="3:3" s="102" customFormat="1" ht="15.75" customHeight="1" x14ac:dyDescent="0.2">
      <c r="C567" s="142"/>
    </row>
    <row r="568" spans="3:3" s="102" customFormat="1" ht="15.75" customHeight="1" x14ac:dyDescent="0.2">
      <c r="C568" s="142"/>
    </row>
    <row r="569" spans="3:3" s="102" customFormat="1" ht="15.75" customHeight="1" x14ac:dyDescent="0.2">
      <c r="C569" s="142"/>
    </row>
    <row r="570" spans="3:3" s="102" customFormat="1" ht="15.75" customHeight="1" x14ac:dyDescent="0.2">
      <c r="C570" s="142"/>
    </row>
    <row r="571" spans="3:3" s="102" customFormat="1" ht="15.75" customHeight="1" x14ac:dyDescent="0.2">
      <c r="C571" s="142"/>
    </row>
    <row r="572" spans="3:3" s="102" customFormat="1" ht="15.75" customHeight="1" x14ac:dyDescent="0.2">
      <c r="C572" s="142"/>
    </row>
    <row r="573" spans="3:3" s="102" customFormat="1" ht="15.75" customHeight="1" x14ac:dyDescent="0.2">
      <c r="C573" s="142"/>
    </row>
    <row r="574" spans="3:3" s="102" customFormat="1" ht="15.75" customHeight="1" x14ac:dyDescent="0.2">
      <c r="C574" s="142"/>
    </row>
    <row r="575" spans="3:3" s="102" customFormat="1" ht="15.75" customHeight="1" x14ac:dyDescent="0.2">
      <c r="C575" s="142"/>
    </row>
    <row r="576" spans="3:3" s="102" customFormat="1" ht="15.75" customHeight="1" x14ac:dyDescent="0.2">
      <c r="C576" s="142"/>
    </row>
    <row r="577" spans="3:3" s="102" customFormat="1" ht="15.75" customHeight="1" x14ac:dyDescent="0.2">
      <c r="C577" s="142"/>
    </row>
    <row r="578" spans="3:3" s="102" customFormat="1" ht="15.75" customHeight="1" x14ac:dyDescent="0.2">
      <c r="C578" s="142"/>
    </row>
    <row r="579" spans="3:3" s="102" customFormat="1" ht="15.75" customHeight="1" x14ac:dyDescent="0.2">
      <c r="C579" s="142"/>
    </row>
    <row r="580" spans="3:3" s="102" customFormat="1" ht="15.75" customHeight="1" x14ac:dyDescent="0.2">
      <c r="C580" s="142"/>
    </row>
    <row r="581" spans="3:3" s="102" customFormat="1" ht="15.75" customHeight="1" x14ac:dyDescent="0.2">
      <c r="C581" s="142"/>
    </row>
    <row r="582" spans="3:3" s="102" customFormat="1" ht="15.75" customHeight="1" x14ac:dyDescent="0.2">
      <c r="C582" s="142"/>
    </row>
    <row r="583" spans="3:3" s="102" customFormat="1" ht="15.75" customHeight="1" x14ac:dyDescent="0.2">
      <c r="C583" s="142"/>
    </row>
    <row r="584" spans="3:3" s="102" customFormat="1" ht="15.75" customHeight="1" x14ac:dyDescent="0.2">
      <c r="C584" s="142"/>
    </row>
    <row r="585" spans="3:3" s="102" customFormat="1" ht="15.75" customHeight="1" x14ac:dyDescent="0.2">
      <c r="C585" s="142"/>
    </row>
    <row r="586" spans="3:3" s="102" customFormat="1" ht="15.75" customHeight="1" x14ac:dyDescent="0.2">
      <c r="C586" s="142"/>
    </row>
    <row r="587" spans="3:3" s="102" customFormat="1" ht="15.75" customHeight="1" x14ac:dyDescent="0.2">
      <c r="C587" s="142"/>
    </row>
    <row r="588" spans="3:3" s="102" customFormat="1" ht="15.75" customHeight="1" x14ac:dyDescent="0.2">
      <c r="C588" s="142"/>
    </row>
    <row r="589" spans="3:3" s="102" customFormat="1" ht="15.75" customHeight="1" x14ac:dyDescent="0.2">
      <c r="C589" s="142"/>
    </row>
    <row r="590" spans="3:3" s="102" customFormat="1" ht="15.75" customHeight="1" x14ac:dyDescent="0.2">
      <c r="C590" s="142"/>
    </row>
    <row r="591" spans="3:3" s="102" customFormat="1" ht="15.75" customHeight="1" x14ac:dyDescent="0.2">
      <c r="C591" s="142"/>
    </row>
    <row r="592" spans="3:3" s="102" customFormat="1" ht="15.75" customHeight="1" x14ac:dyDescent="0.2">
      <c r="C592" s="142"/>
    </row>
    <row r="593" spans="3:3" s="102" customFormat="1" ht="15.75" customHeight="1" x14ac:dyDescent="0.2">
      <c r="C593" s="142"/>
    </row>
    <row r="594" spans="3:3" s="102" customFormat="1" ht="15.75" customHeight="1" x14ac:dyDescent="0.2">
      <c r="C594" s="142"/>
    </row>
    <row r="595" spans="3:3" s="102" customFormat="1" ht="15.75" customHeight="1" x14ac:dyDescent="0.2">
      <c r="C595" s="142"/>
    </row>
    <row r="596" spans="3:3" s="102" customFormat="1" ht="15.75" customHeight="1" x14ac:dyDescent="0.2">
      <c r="C596" s="142"/>
    </row>
    <row r="597" spans="3:3" s="102" customFormat="1" ht="15.75" customHeight="1" x14ac:dyDescent="0.2">
      <c r="C597" s="142"/>
    </row>
    <row r="598" spans="3:3" s="102" customFormat="1" ht="15.75" customHeight="1" x14ac:dyDescent="0.2">
      <c r="C598" s="142"/>
    </row>
    <row r="599" spans="3:3" s="102" customFormat="1" ht="15.75" customHeight="1" x14ac:dyDescent="0.2">
      <c r="C599" s="142"/>
    </row>
    <row r="600" spans="3:3" s="102" customFormat="1" ht="15.75" customHeight="1" x14ac:dyDescent="0.2">
      <c r="C600" s="142"/>
    </row>
    <row r="601" spans="3:3" s="102" customFormat="1" ht="15.75" customHeight="1" x14ac:dyDescent="0.2">
      <c r="C601" s="142"/>
    </row>
    <row r="602" spans="3:3" s="102" customFormat="1" ht="15.75" customHeight="1" x14ac:dyDescent="0.2">
      <c r="C602" s="142"/>
    </row>
    <row r="603" spans="3:3" s="102" customFormat="1" ht="15.75" customHeight="1" x14ac:dyDescent="0.2">
      <c r="C603" s="142"/>
    </row>
    <row r="604" spans="3:3" s="102" customFormat="1" ht="15.75" customHeight="1" x14ac:dyDescent="0.2">
      <c r="C604" s="142"/>
    </row>
    <row r="605" spans="3:3" s="102" customFormat="1" ht="15.75" customHeight="1" x14ac:dyDescent="0.2">
      <c r="C605" s="142"/>
    </row>
    <row r="606" spans="3:3" s="102" customFormat="1" ht="15.75" customHeight="1" x14ac:dyDescent="0.2">
      <c r="C606" s="142"/>
    </row>
    <row r="607" spans="3:3" s="102" customFormat="1" ht="15.75" customHeight="1" x14ac:dyDescent="0.2">
      <c r="C607" s="142"/>
    </row>
    <row r="608" spans="3:3" s="102" customFormat="1" ht="15.75" customHeight="1" x14ac:dyDescent="0.2">
      <c r="C608" s="142"/>
    </row>
    <row r="609" spans="3:3" s="102" customFormat="1" ht="15.75" customHeight="1" x14ac:dyDescent="0.2">
      <c r="C609" s="142"/>
    </row>
    <row r="610" spans="3:3" s="102" customFormat="1" ht="15.75" customHeight="1" x14ac:dyDescent="0.2">
      <c r="C610" s="142"/>
    </row>
    <row r="611" spans="3:3" s="102" customFormat="1" ht="15.75" customHeight="1" x14ac:dyDescent="0.2">
      <c r="C611" s="142"/>
    </row>
    <row r="612" spans="3:3" s="102" customFormat="1" ht="15.75" customHeight="1" x14ac:dyDescent="0.2">
      <c r="C612" s="142"/>
    </row>
    <row r="613" spans="3:3" s="102" customFormat="1" ht="15.75" customHeight="1" x14ac:dyDescent="0.2">
      <c r="C613" s="142"/>
    </row>
    <row r="614" spans="3:3" s="102" customFormat="1" ht="15.75" customHeight="1" x14ac:dyDescent="0.2">
      <c r="C614" s="142"/>
    </row>
    <row r="615" spans="3:3" s="102" customFormat="1" ht="15.75" customHeight="1" x14ac:dyDescent="0.2">
      <c r="C615" s="142"/>
    </row>
    <row r="616" spans="3:3" s="102" customFormat="1" ht="15.75" customHeight="1" x14ac:dyDescent="0.2">
      <c r="C616" s="142"/>
    </row>
    <row r="617" spans="3:3" s="102" customFormat="1" ht="15.75" customHeight="1" x14ac:dyDescent="0.2">
      <c r="C617" s="142"/>
    </row>
    <row r="618" spans="3:3" s="102" customFormat="1" ht="15.75" customHeight="1" x14ac:dyDescent="0.2">
      <c r="C618" s="142"/>
    </row>
    <row r="619" spans="3:3" s="102" customFormat="1" ht="15.75" customHeight="1" x14ac:dyDescent="0.2">
      <c r="C619" s="142"/>
    </row>
    <row r="620" spans="3:3" s="102" customFormat="1" ht="15.75" customHeight="1" x14ac:dyDescent="0.2">
      <c r="C620" s="142"/>
    </row>
    <row r="621" spans="3:3" s="102" customFormat="1" ht="15.75" customHeight="1" x14ac:dyDescent="0.2">
      <c r="C621" s="142"/>
    </row>
    <row r="622" spans="3:3" s="102" customFormat="1" ht="15.75" customHeight="1" x14ac:dyDescent="0.2">
      <c r="C622" s="142"/>
    </row>
    <row r="623" spans="3:3" s="102" customFormat="1" ht="15.75" customHeight="1" x14ac:dyDescent="0.2">
      <c r="C623" s="142"/>
    </row>
    <row r="624" spans="3:3" s="102" customFormat="1" ht="15.75" customHeight="1" x14ac:dyDescent="0.2">
      <c r="C624" s="142"/>
    </row>
    <row r="625" spans="3:3" s="102" customFormat="1" ht="15.75" customHeight="1" x14ac:dyDescent="0.2">
      <c r="C625" s="142"/>
    </row>
    <row r="626" spans="3:3" s="102" customFormat="1" ht="15.75" customHeight="1" x14ac:dyDescent="0.2">
      <c r="C626" s="142"/>
    </row>
    <row r="627" spans="3:3" s="102" customFormat="1" ht="15.75" customHeight="1" x14ac:dyDescent="0.2">
      <c r="C627" s="142"/>
    </row>
    <row r="628" spans="3:3" s="102" customFormat="1" ht="15.75" customHeight="1" x14ac:dyDescent="0.2">
      <c r="C628" s="142"/>
    </row>
    <row r="629" spans="3:3" s="102" customFormat="1" ht="15.75" customHeight="1" x14ac:dyDescent="0.2">
      <c r="C629" s="142"/>
    </row>
    <row r="630" spans="3:3" s="102" customFormat="1" ht="15.75" customHeight="1" x14ac:dyDescent="0.2">
      <c r="C630" s="142"/>
    </row>
    <row r="631" spans="3:3" s="102" customFormat="1" ht="15.75" customHeight="1" x14ac:dyDescent="0.2">
      <c r="C631" s="142"/>
    </row>
    <row r="632" spans="3:3" s="102" customFormat="1" ht="15.75" customHeight="1" x14ac:dyDescent="0.2">
      <c r="C632" s="142"/>
    </row>
    <row r="633" spans="3:3" s="102" customFormat="1" ht="15.75" customHeight="1" x14ac:dyDescent="0.2">
      <c r="C633" s="142"/>
    </row>
    <row r="634" spans="3:3" s="102" customFormat="1" ht="15.75" customHeight="1" x14ac:dyDescent="0.2">
      <c r="C634" s="142"/>
    </row>
    <row r="635" spans="3:3" s="102" customFormat="1" ht="15.75" customHeight="1" x14ac:dyDescent="0.2">
      <c r="C635" s="142"/>
    </row>
    <row r="636" spans="3:3" s="102" customFormat="1" ht="15.75" customHeight="1" x14ac:dyDescent="0.2">
      <c r="C636" s="142"/>
    </row>
    <row r="637" spans="3:3" s="102" customFormat="1" ht="15.75" customHeight="1" x14ac:dyDescent="0.2">
      <c r="C637" s="142"/>
    </row>
    <row r="638" spans="3:3" s="102" customFormat="1" ht="15.75" customHeight="1" x14ac:dyDescent="0.2">
      <c r="C638" s="142"/>
    </row>
    <row r="639" spans="3:3" s="102" customFormat="1" ht="15.75" customHeight="1" x14ac:dyDescent="0.2">
      <c r="C639" s="142"/>
    </row>
    <row r="640" spans="3:3" s="102" customFormat="1" ht="15.75" customHeight="1" x14ac:dyDescent="0.2">
      <c r="C640" s="142"/>
    </row>
    <row r="641" spans="3:3" s="102" customFormat="1" ht="15.75" customHeight="1" x14ac:dyDescent="0.2">
      <c r="C641" s="142"/>
    </row>
    <row r="642" spans="3:3" s="102" customFormat="1" ht="15.75" customHeight="1" x14ac:dyDescent="0.2">
      <c r="C642" s="142"/>
    </row>
    <row r="643" spans="3:3" s="102" customFormat="1" ht="15.75" customHeight="1" x14ac:dyDescent="0.2">
      <c r="C643" s="142"/>
    </row>
    <row r="644" spans="3:3" s="102" customFormat="1" ht="15.75" customHeight="1" x14ac:dyDescent="0.2">
      <c r="C644" s="142"/>
    </row>
    <row r="645" spans="3:3" s="102" customFormat="1" ht="15.75" customHeight="1" x14ac:dyDescent="0.2">
      <c r="C645" s="142"/>
    </row>
    <row r="646" spans="3:3" s="102" customFormat="1" ht="15.75" customHeight="1" x14ac:dyDescent="0.2">
      <c r="C646" s="142"/>
    </row>
    <row r="647" spans="3:3" s="102" customFormat="1" ht="15.75" customHeight="1" x14ac:dyDescent="0.2">
      <c r="C647" s="142"/>
    </row>
    <row r="648" spans="3:3" s="102" customFormat="1" ht="15.75" customHeight="1" x14ac:dyDescent="0.2">
      <c r="C648" s="142"/>
    </row>
    <row r="649" spans="3:3" s="102" customFormat="1" ht="15.75" customHeight="1" x14ac:dyDescent="0.2">
      <c r="C649" s="142"/>
    </row>
    <row r="650" spans="3:3" s="102" customFormat="1" ht="15.75" customHeight="1" x14ac:dyDescent="0.2">
      <c r="C650" s="142"/>
    </row>
    <row r="651" spans="3:3" s="102" customFormat="1" ht="15.75" customHeight="1" x14ac:dyDescent="0.2">
      <c r="C651" s="142"/>
    </row>
    <row r="652" spans="3:3" s="102" customFormat="1" ht="15.75" customHeight="1" x14ac:dyDescent="0.2">
      <c r="C652" s="142"/>
    </row>
    <row r="653" spans="3:3" s="102" customFormat="1" ht="15.75" customHeight="1" x14ac:dyDescent="0.2">
      <c r="C653" s="142"/>
    </row>
    <row r="654" spans="3:3" s="102" customFormat="1" ht="15.75" customHeight="1" x14ac:dyDescent="0.2">
      <c r="C654" s="142"/>
    </row>
    <row r="655" spans="3:3" s="102" customFormat="1" ht="15.75" customHeight="1" x14ac:dyDescent="0.2">
      <c r="C655" s="142"/>
    </row>
    <row r="656" spans="3:3" s="102" customFormat="1" ht="15.75" customHeight="1" x14ac:dyDescent="0.2">
      <c r="C656" s="142"/>
    </row>
    <row r="657" spans="3:3" s="102" customFormat="1" ht="15.75" customHeight="1" x14ac:dyDescent="0.2">
      <c r="C657" s="142"/>
    </row>
    <row r="658" spans="3:3" s="102" customFormat="1" ht="15.75" customHeight="1" x14ac:dyDescent="0.2">
      <c r="C658" s="142"/>
    </row>
    <row r="659" spans="3:3" s="102" customFormat="1" ht="15.75" customHeight="1" x14ac:dyDescent="0.2">
      <c r="C659" s="142"/>
    </row>
    <row r="660" spans="3:3" s="102" customFormat="1" ht="15.75" customHeight="1" x14ac:dyDescent="0.2">
      <c r="C660" s="142"/>
    </row>
    <row r="661" spans="3:3" s="102" customFormat="1" ht="15.75" customHeight="1" x14ac:dyDescent="0.2">
      <c r="C661" s="142"/>
    </row>
    <row r="662" spans="3:3" s="102" customFormat="1" ht="15.75" customHeight="1" x14ac:dyDescent="0.2">
      <c r="C662" s="142"/>
    </row>
    <row r="663" spans="3:3" s="102" customFormat="1" ht="15.75" customHeight="1" x14ac:dyDescent="0.2">
      <c r="C663" s="142"/>
    </row>
    <row r="664" spans="3:3" s="102" customFormat="1" ht="15.75" customHeight="1" x14ac:dyDescent="0.2">
      <c r="C664" s="142"/>
    </row>
    <row r="665" spans="3:3" s="102" customFormat="1" ht="15.75" customHeight="1" x14ac:dyDescent="0.2">
      <c r="C665" s="142"/>
    </row>
    <row r="666" spans="3:3" s="102" customFormat="1" ht="15.75" customHeight="1" x14ac:dyDescent="0.2">
      <c r="C666" s="142"/>
    </row>
    <row r="667" spans="3:3" s="102" customFormat="1" ht="15.75" customHeight="1" x14ac:dyDescent="0.2">
      <c r="C667" s="142"/>
    </row>
    <row r="668" spans="3:3" s="102" customFormat="1" ht="15.75" customHeight="1" x14ac:dyDescent="0.2">
      <c r="C668" s="142"/>
    </row>
    <row r="669" spans="3:3" s="102" customFormat="1" ht="15.75" customHeight="1" x14ac:dyDescent="0.2">
      <c r="C669" s="142"/>
    </row>
    <row r="670" spans="3:3" s="102" customFormat="1" ht="15.75" customHeight="1" x14ac:dyDescent="0.2">
      <c r="C670" s="142"/>
    </row>
    <row r="671" spans="3:3" s="102" customFormat="1" ht="15.75" customHeight="1" x14ac:dyDescent="0.2">
      <c r="C671" s="142"/>
    </row>
    <row r="672" spans="3:3" s="102" customFormat="1" ht="15.75" customHeight="1" x14ac:dyDescent="0.2">
      <c r="C672" s="142"/>
    </row>
    <row r="673" spans="3:3" s="102" customFormat="1" ht="15.75" customHeight="1" x14ac:dyDescent="0.2">
      <c r="C673" s="142"/>
    </row>
    <row r="674" spans="3:3" s="102" customFormat="1" ht="15.75" customHeight="1" x14ac:dyDescent="0.2">
      <c r="C674" s="142"/>
    </row>
    <row r="675" spans="3:3" s="102" customFormat="1" ht="15.75" customHeight="1" x14ac:dyDescent="0.2">
      <c r="C675" s="142"/>
    </row>
    <row r="676" spans="3:3" s="102" customFormat="1" ht="15.75" customHeight="1" x14ac:dyDescent="0.2">
      <c r="C676" s="142"/>
    </row>
    <row r="677" spans="3:3" s="102" customFormat="1" ht="15.75" customHeight="1" x14ac:dyDescent="0.2">
      <c r="C677" s="142"/>
    </row>
    <row r="678" spans="3:3" s="102" customFormat="1" ht="15.75" customHeight="1" x14ac:dyDescent="0.2">
      <c r="C678" s="142"/>
    </row>
    <row r="679" spans="3:3" s="102" customFormat="1" ht="15.75" customHeight="1" x14ac:dyDescent="0.2">
      <c r="C679" s="142"/>
    </row>
    <row r="680" spans="3:3" s="102" customFormat="1" ht="15.75" customHeight="1" x14ac:dyDescent="0.2">
      <c r="C680" s="142"/>
    </row>
    <row r="681" spans="3:3" s="102" customFormat="1" ht="15.75" customHeight="1" x14ac:dyDescent="0.2">
      <c r="C681" s="142"/>
    </row>
    <row r="682" spans="3:3" s="102" customFormat="1" ht="15.75" customHeight="1" x14ac:dyDescent="0.2">
      <c r="C682" s="142"/>
    </row>
    <row r="683" spans="3:3" s="102" customFormat="1" ht="15.75" customHeight="1" x14ac:dyDescent="0.2">
      <c r="C683" s="142"/>
    </row>
    <row r="684" spans="3:3" s="102" customFormat="1" ht="15.75" customHeight="1" x14ac:dyDescent="0.2">
      <c r="C684" s="142"/>
    </row>
    <row r="685" spans="3:3" s="102" customFormat="1" ht="15.75" customHeight="1" x14ac:dyDescent="0.2">
      <c r="C685" s="142"/>
    </row>
    <row r="686" spans="3:3" s="102" customFormat="1" ht="15.75" customHeight="1" x14ac:dyDescent="0.2">
      <c r="C686" s="142"/>
    </row>
    <row r="687" spans="3:3" s="102" customFormat="1" ht="15.75" customHeight="1" x14ac:dyDescent="0.2">
      <c r="C687" s="142"/>
    </row>
    <row r="688" spans="3:3" s="102" customFormat="1" ht="15.75" customHeight="1" x14ac:dyDescent="0.2">
      <c r="C688" s="142"/>
    </row>
    <row r="689" spans="3:3" s="102" customFormat="1" ht="15.75" customHeight="1" x14ac:dyDescent="0.2">
      <c r="C689" s="142"/>
    </row>
    <row r="690" spans="3:3" s="102" customFormat="1" ht="15.75" customHeight="1" x14ac:dyDescent="0.2">
      <c r="C690" s="142"/>
    </row>
    <row r="691" spans="3:3" s="102" customFormat="1" ht="15.75" customHeight="1" x14ac:dyDescent="0.2">
      <c r="C691" s="142"/>
    </row>
    <row r="692" spans="3:3" s="102" customFormat="1" ht="15.75" customHeight="1" x14ac:dyDescent="0.2">
      <c r="C692" s="142"/>
    </row>
    <row r="693" spans="3:3" s="102" customFormat="1" ht="15.75" customHeight="1" x14ac:dyDescent="0.2">
      <c r="C693" s="142"/>
    </row>
    <row r="694" spans="3:3" s="102" customFormat="1" ht="15.75" customHeight="1" x14ac:dyDescent="0.2">
      <c r="C694" s="142"/>
    </row>
    <row r="695" spans="3:3" s="102" customFormat="1" ht="15.75" customHeight="1" x14ac:dyDescent="0.2">
      <c r="C695" s="142"/>
    </row>
    <row r="696" spans="3:3" s="102" customFormat="1" ht="15.75" customHeight="1" x14ac:dyDescent="0.2">
      <c r="C696" s="142"/>
    </row>
    <row r="697" spans="3:3" s="102" customFormat="1" ht="15.75" customHeight="1" x14ac:dyDescent="0.2">
      <c r="C697" s="142"/>
    </row>
    <row r="698" spans="3:3" s="102" customFormat="1" ht="15.75" customHeight="1" x14ac:dyDescent="0.2">
      <c r="C698" s="142"/>
    </row>
    <row r="699" spans="3:3" s="102" customFormat="1" ht="15.75" customHeight="1" x14ac:dyDescent="0.2">
      <c r="C699" s="142"/>
    </row>
    <row r="700" spans="3:3" s="102" customFormat="1" ht="15.75" customHeight="1" x14ac:dyDescent="0.2">
      <c r="C700" s="142"/>
    </row>
    <row r="701" spans="3:3" s="102" customFormat="1" ht="15.75" customHeight="1" x14ac:dyDescent="0.2">
      <c r="C701" s="142"/>
    </row>
    <row r="702" spans="3:3" s="102" customFormat="1" ht="15.75" customHeight="1" x14ac:dyDescent="0.2">
      <c r="C702" s="142"/>
    </row>
    <row r="703" spans="3:3" s="102" customFormat="1" ht="15.75" customHeight="1" x14ac:dyDescent="0.2">
      <c r="C703" s="142"/>
    </row>
    <row r="704" spans="3:3" s="102" customFormat="1" ht="15.75" customHeight="1" x14ac:dyDescent="0.2">
      <c r="C704" s="142"/>
    </row>
    <row r="705" spans="3:3" s="102" customFormat="1" ht="15.75" customHeight="1" x14ac:dyDescent="0.2">
      <c r="C705" s="142"/>
    </row>
    <row r="706" spans="3:3" s="102" customFormat="1" ht="15.75" customHeight="1" x14ac:dyDescent="0.2">
      <c r="C706" s="142"/>
    </row>
    <row r="707" spans="3:3" s="102" customFormat="1" ht="15.75" customHeight="1" x14ac:dyDescent="0.2">
      <c r="C707" s="142"/>
    </row>
    <row r="708" spans="3:3" s="102" customFormat="1" ht="15.75" customHeight="1" x14ac:dyDescent="0.2">
      <c r="C708" s="142"/>
    </row>
    <row r="709" spans="3:3" s="102" customFormat="1" ht="15.75" customHeight="1" x14ac:dyDescent="0.2">
      <c r="C709" s="142"/>
    </row>
    <row r="710" spans="3:3" s="102" customFormat="1" ht="15.75" customHeight="1" x14ac:dyDescent="0.2">
      <c r="C710" s="142"/>
    </row>
    <row r="711" spans="3:3" s="102" customFormat="1" ht="15.75" customHeight="1" x14ac:dyDescent="0.2">
      <c r="C711" s="142"/>
    </row>
    <row r="712" spans="3:3" s="102" customFormat="1" ht="15.75" customHeight="1" x14ac:dyDescent="0.2">
      <c r="C712" s="142"/>
    </row>
    <row r="713" spans="3:3" s="102" customFormat="1" ht="15.75" customHeight="1" x14ac:dyDescent="0.2">
      <c r="C713" s="142"/>
    </row>
    <row r="714" spans="3:3" s="102" customFormat="1" ht="15.75" customHeight="1" x14ac:dyDescent="0.2">
      <c r="C714" s="142"/>
    </row>
    <row r="715" spans="3:3" s="102" customFormat="1" ht="15.75" customHeight="1" x14ac:dyDescent="0.2">
      <c r="C715" s="142"/>
    </row>
    <row r="716" spans="3:3" s="102" customFormat="1" ht="15.75" customHeight="1" x14ac:dyDescent="0.2">
      <c r="C716" s="142"/>
    </row>
    <row r="717" spans="3:3" s="102" customFormat="1" ht="15.75" customHeight="1" x14ac:dyDescent="0.2">
      <c r="C717" s="142"/>
    </row>
    <row r="718" spans="3:3" s="102" customFormat="1" ht="15.75" customHeight="1" x14ac:dyDescent="0.2">
      <c r="C718" s="142"/>
    </row>
    <row r="719" spans="3:3" s="102" customFormat="1" ht="15.75" customHeight="1" x14ac:dyDescent="0.2">
      <c r="C719" s="142"/>
    </row>
    <row r="720" spans="3:3" s="102" customFormat="1" ht="15.75" customHeight="1" x14ac:dyDescent="0.2">
      <c r="C720" s="142"/>
    </row>
    <row r="721" spans="3:3" s="102" customFormat="1" ht="15.75" customHeight="1" x14ac:dyDescent="0.2">
      <c r="C721" s="142"/>
    </row>
    <row r="722" spans="3:3" s="102" customFormat="1" ht="15.75" customHeight="1" x14ac:dyDescent="0.2">
      <c r="C722" s="142"/>
    </row>
    <row r="723" spans="3:3" s="102" customFormat="1" ht="15.75" customHeight="1" x14ac:dyDescent="0.2">
      <c r="C723" s="142"/>
    </row>
    <row r="724" spans="3:3" s="102" customFormat="1" ht="15.75" customHeight="1" x14ac:dyDescent="0.2">
      <c r="C724" s="142"/>
    </row>
    <row r="725" spans="3:3" s="102" customFormat="1" ht="15.75" customHeight="1" x14ac:dyDescent="0.2">
      <c r="C725" s="142"/>
    </row>
    <row r="726" spans="3:3" s="102" customFormat="1" ht="15.75" customHeight="1" x14ac:dyDescent="0.2">
      <c r="C726" s="142"/>
    </row>
    <row r="727" spans="3:3" s="102" customFormat="1" ht="15.75" customHeight="1" x14ac:dyDescent="0.2">
      <c r="C727" s="142"/>
    </row>
    <row r="728" spans="3:3" s="102" customFormat="1" ht="15.75" customHeight="1" x14ac:dyDescent="0.2">
      <c r="C728" s="142"/>
    </row>
    <row r="729" spans="3:3" s="102" customFormat="1" ht="15.75" customHeight="1" x14ac:dyDescent="0.2">
      <c r="C729" s="142"/>
    </row>
    <row r="730" spans="3:3" s="102" customFormat="1" ht="15.75" customHeight="1" x14ac:dyDescent="0.2">
      <c r="C730" s="142"/>
    </row>
    <row r="731" spans="3:3" s="102" customFormat="1" ht="15.75" customHeight="1" x14ac:dyDescent="0.2">
      <c r="C731" s="142"/>
    </row>
    <row r="732" spans="3:3" s="102" customFormat="1" ht="15.75" customHeight="1" x14ac:dyDescent="0.2">
      <c r="C732" s="142"/>
    </row>
    <row r="733" spans="3:3" s="102" customFormat="1" ht="15.75" customHeight="1" x14ac:dyDescent="0.2">
      <c r="C733" s="142"/>
    </row>
    <row r="734" spans="3:3" s="102" customFormat="1" ht="15.75" customHeight="1" x14ac:dyDescent="0.2">
      <c r="C734" s="142"/>
    </row>
    <row r="735" spans="3:3" s="102" customFormat="1" ht="15.75" customHeight="1" x14ac:dyDescent="0.2">
      <c r="C735" s="142"/>
    </row>
    <row r="736" spans="3:3" s="102" customFormat="1" ht="15.75" customHeight="1" x14ac:dyDescent="0.2">
      <c r="C736" s="142"/>
    </row>
    <row r="737" spans="3:3" s="102" customFormat="1" ht="15.75" customHeight="1" x14ac:dyDescent="0.2">
      <c r="C737" s="142"/>
    </row>
    <row r="738" spans="3:3" s="102" customFormat="1" ht="15.75" customHeight="1" x14ac:dyDescent="0.2">
      <c r="C738" s="142"/>
    </row>
    <row r="739" spans="3:3" s="102" customFormat="1" ht="15.75" customHeight="1" x14ac:dyDescent="0.2">
      <c r="C739" s="142"/>
    </row>
    <row r="740" spans="3:3" s="102" customFormat="1" ht="15.75" customHeight="1" x14ac:dyDescent="0.2">
      <c r="C740" s="142"/>
    </row>
    <row r="741" spans="3:3" s="102" customFormat="1" ht="15.75" customHeight="1" x14ac:dyDescent="0.2">
      <c r="C741" s="142"/>
    </row>
    <row r="742" spans="3:3" s="102" customFormat="1" ht="15.75" customHeight="1" x14ac:dyDescent="0.2">
      <c r="C742" s="142"/>
    </row>
    <row r="743" spans="3:3" s="102" customFormat="1" ht="15.75" customHeight="1" x14ac:dyDescent="0.2">
      <c r="C743" s="142"/>
    </row>
    <row r="744" spans="3:3" s="102" customFormat="1" ht="15.75" customHeight="1" x14ac:dyDescent="0.2">
      <c r="C744" s="142"/>
    </row>
    <row r="745" spans="3:3" s="102" customFormat="1" ht="15.75" customHeight="1" x14ac:dyDescent="0.2">
      <c r="C745" s="142"/>
    </row>
    <row r="746" spans="3:3" s="102" customFormat="1" ht="15.75" customHeight="1" x14ac:dyDescent="0.2">
      <c r="C746" s="142"/>
    </row>
    <row r="747" spans="3:3" s="102" customFormat="1" ht="15.75" customHeight="1" x14ac:dyDescent="0.2">
      <c r="C747" s="142"/>
    </row>
    <row r="748" spans="3:3" s="102" customFormat="1" ht="15.75" customHeight="1" x14ac:dyDescent="0.2">
      <c r="C748" s="142"/>
    </row>
    <row r="749" spans="3:3" s="102" customFormat="1" ht="15.75" customHeight="1" x14ac:dyDescent="0.2">
      <c r="C749" s="142"/>
    </row>
    <row r="750" spans="3:3" s="102" customFormat="1" ht="15.75" customHeight="1" x14ac:dyDescent="0.2">
      <c r="C750" s="142"/>
    </row>
    <row r="751" spans="3:3" s="102" customFormat="1" ht="15.75" customHeight="1" x14ac:dyDescent="0.2">
      <c r="C751" s="142"/>
    </row>
    <row r="752" spans="3:3" s="102" customFormat="1" ht="15.75" customHeight="1" x14ac:dyDescent="0.2">
      <c r="C752" s="142"/>
    </row>
    <row r="753" spans="3:3" s="102" customFormat="1" ht="15.75" customHeight="1" x14ac:dyDescent="0.2">
      <c r="C753" s="142"/>
    </row>
    <row r="754" spans="3:3" s="102" customFormat="1" ht="15.75" customHeight="1" x14ac:dyDescent="0.2">
      <c r="C754" s="142"/>
    </row>
    <row r="755" spans="3:3" s="102" customFormat="1" ht="15.75" customHeight="1" x14ac:dyDescent="0.2">
      <c r="C755" s="142"/>
    </row>
    <row r="756" spans="3:3" s="102" customFormat="1" ht="15.75" customHeight="1" x14ac:dyDescent="0.2">
      <c r="C756" s="142"/>
    </row>
    <row r="757" spans="3:3" s="102" customFormat="1" ht="15.75" customHeight="1" x14ac:dyDescent="0.2">
      <c r="C757" s="142"/>
    </row>
    <row r="758" spans="3:3" s="102" customFormat="1" ht="15.75" customHeight="1" x14ac:dyDescent="0.2">
      <c r="C758" s="142"/>
    </row>
    <row r="759" spans="3:3" s="102" customFormat="1" ht="15.75" customHeight="1" x14ac:dyDescent="0.2">
      <c r="C759" s="142"/>
    </row>
    <row r="760" spans="3:3" s="102" customFormat="1" ht="15.75" customHeight="1" x14ac:dyDescent="0.2">
      <c r="C760" s="142"/>
    </row>
    <row r="761" spans="3:3" s="102" customFormat="1" ht="15.75" customHeight="1" x14ac:dyDescent="0.2">
      <c r="C761" s="142"/>
    </row>
    <row r="762" spans="3:3" s="102" customFormat="1" ht="15.75" customHeight="1" x14ac:dyDescent="0.2">
      <c r="C762" s="142"/>
    </row>
    <row r="763" spans="3:3" s="102" customFormat="1" ht="15.75" customHeight="1" x14ac:dyDescent="0.2">
      <c r="C763" s="142"/>
    </row>
    <row r="764" spans="3:3" s="102" customFormat="1" ht="15.75" customHeight="1" x14ac:dyDescent="0.2">
      <c r="C764" s="142"/>
    </row>
    <row r="765" spans="3:3" s="102" customFormat="1" ht="15.75" customHeight="1" x14ac:dyDescent="0.2">
      <c r="C765" s="142"/>
    </row>
    <row r="766" spans="3:3" s="102" customFormat="1" ht="15.75" customHeight="1" x14ac:dyDescent="0.2">
      <c r="C766" s="142"/>
    </row>
    <row r="767" spans="3:3" s="102" customFormat="1" ht="15.75" customHeight="1" x14ac:dyDescent="0.2">
      <c r="C767" s="142"/>
    </row>
    <row r="768" spans="3:3" s="102" customFormat="1" ht="15.75" customHeight="1" x14ac:dyDescent="0.2">
      <c r="C768" s="142"/>
    </row>
    <row r="769" spans="3:3" s="102" customFormat="1" ht="15.75" customHeight="1" x14ac:dyDescent="0.2">
      <c r="C769" s="142"/>
    </row>
    <row r="770" spans="3:3" s="102" customFormat="1" ht="15.75" customHeight="1" x14ac:dyDescent="0.2">
      <c r="C770" s="142"/>
    </row>
    <row r="771" spans="3:3" s="102" customFormat="1" ht="15.75" customHeight="1" x14ac:dyDescent="0.2">
      <c r="C771" s="142"/>
    </row>
    <row r="772" spans="3:3" s="102" customFormat="1" ht="15.75" customHeight="1" x14ac:dyDescent="0.2">
      <c r="C772" s="142"/>
    </row>
    <row r="773" spans="3:3" s="102" customFormat="1" ht="15.75" customHeight="1" x14ac:dyDescent="0.2">
      <c r="C773" s="142"/>
    </row>
    <row r="774" spans="3:3" s="102" customFormat="1" ht="15.75" customHeight="1" x14ac:dyDescent="0.2">
      <c r="C774" s="142"/>
    </row>
    <row r="775" spans="3:3" s="102" customFormat="1" ht="15.75" customHeight="1" x14ac:dyDescent="0.2">
      <c r="C775" s="142"/>
    </row>
    <row r="776" spans="3:3" s="102" customFormat="1" ht="15.75" customHeight="1" x14ac:dyDescent="0.2">
      <c r="C776" s="142"/>
    </row>
    <row r="777" spans="3:3" s="102" customFormat="1" ht="15.75" customHeight="1" x14ac:dyDescent="0.2">
      <c r="C777" s="142"/>
    </row>
    <row r="778" spans="3:3" s="102" customFormat="1" ht="15.75" customHeight="1" x14ac:dyDescent="0.2">
      <c r="C778" s="142"/>
    </row>
    <row r="779" spans="3:3" s="102" customFormat="1" ht="15.75" customHeight="1" x14ac:dyDescent="0.2">
      <c r="C779" s="142"/>
    </row>
    <row r="780" spans="3:3" s="102" customFormat="1" ht="15.75" customHeight="1" x14ac:dyDescent="0.2">
      <c r="C780" s="142"/>
    </row>
    <row r="781" spans="3:3" s="102" customFormat="1" ht="15.75" customHeight="1" x14ac:dyDescent="0.2">
      <c r="C781" s="142"/>
    </row>
    <row r="782" spans="3:3" s="102" customFormat="1" ht="15.75" customHeight="1" x14ac:dyDescent="0.2">
      <c r="C782" s="142"/>
    </row>
    <row r="783" spans="3:3" s="102" customFormat="1" ht="15.75" customHeight="1" x14ac:dyDescent="0.2">
      <c r="C783" s="142"/>
    </row>
    <row r="784" spans="3:3" s="102" customFormat="1" ht="15.75" customHeight="1" x14ac:dyDescent="0.2">
      <c r="C784" s="142"/>
    </row>
    <row r="785" spans="3:3" s="102" customFormat="1" ht="15.75" customHeight="1" x14ac:dyDescent="0.2">
      <c r="C785" s="142"/>
    </row>
    <row r="786" spans="3:3" s="102" customFormat="1" ht="15.75" customHeight="1" x14ac:dyDescent="0.2">
      <c r="C786" s="142"/>
    </row>
    <row r="787" spans="3:3" s="102" customFormat="1" ht="15.75" customHeight="1" x14ac:dyDescent="0.2">
      <c r="C787" s="142"/>
    </row>
    <row r="788" spans="3:3" s="102" customFormat="1" ht="15.75" customHeight="1" x14ac:dyDescent="0.2">
      <c r="C788" s="142"/>
    </row>
    <row r="789" spans="3:3" s="102" customFormat="1" ht="15.75" customHeight="1" x14ac:dyDescent="0.2">
      <c r="C789" s="142"/>
    </row>
    <row r="790" spans="3:3" s="102" customFormat="1" ht="15.75" customHeight="1" x14ac:dyDescent="0.2">
      <c r="C790" s="142"/>
    </row>
    <row r="791" spans="3:3" s="102" customFormat="1" ht="15.75" customHeight="1" x14ac:dyDescent="0.2">
      <c r="C791" s="142"/>
    </row>
    <row r="792" spans="3:3" s="102" customFormat="1" ht="15.75" customHeight="1" x14ac:dyDescent="0.2">
      <c r="C792" s="142"/>
    </row>
    <row r="793" spans="3:3" s="102" customFormat="1" ht="15.75" customHeight="1" x14ac:dyDescent="0.2">
      <c r="C793" s="142"/>
    </row>
    <row r="794" spans="3:3" s="102" customFormat="1" ht="15.75" customHeight="1" x14ac:dyDescent="0.2">
      <c r="C794" s="142"/>
    </row>
    <row r="795" spans="3:3" s="102" customFormat="1" ht="15.75" customHeight="1" x14ac:dyDescent="0.2">
      <c r="C795" s="142"/>
    </row>
    <row r="796" spans="3:3" s="102" customFormat="1" ht="15.75" customHeight="1" x14ac:dyDescent="0.2">
      <c r="C796" s="142"/>
    </row>
    <row r="797" spans="3:3" s="102" customFormat="1" ht="15.75" customHeight="1" x14ac:dyDescent="0.2">
      <c r="C797" s="142"/>
    </row>
    <row r="798" spans="3:3" s="102" customFormat="1" ht="15.75" customHeight="1" x14ac:dyDescent="0.2">
      <c r="C798" s="142"/>
    </row>
    <row r="799" spans="3:3" s="102" customFormat="1" ht="15.75" customHeight="1" x14ac:dyDescent="0.2">
      <c r="C799" s="142"/>
    </row>
    <row r="800" spans="3:3" s="102" customFormat="1" ht="15.75" customHeight="1" x14ac:dyDescent="0.2">
      <c r="C800" s="142"/>
    </row>
    <row r="801" spans="3:3" s="102" customFormat="1" ht="15.75" customHeight="1" x14ac:dyDescent="0.2">
      <c r="C801" s="142"/>
    </row>
    <row r="802" spans="3:3" s="102" customFormat="1" ht="15.75" customHeight="1" x14ac:dyDescent="0.2">
      <c r="C802" s="142"/>
    </row>
    <row r="803" spans="3:3" s="102" customFormat="1" ht="15.75" customHeight="1" x14ac:dyDescent="0.2">
      <c r="C803" s="142"/>
    </row>
    <row r="804" spans="3:3" s="102" customFormat="1" ht="15.75" customHeight="1" x14ac:dyDescent="0.2">
      <c r="C804" s="142"/>
    </row>
    <row r="805" spans="3:3" s="102" customFormat="1" ht="15.75" customHeight="1" x14ac:dyDescent="0.2">
      <c r="C805" s="142"/>
    </row>
    <row r="806" spans="3:3" s="102" customFormat="1" ht="15.75" customHeight="1" x14ac:dyDescent="0.2">
      <c r="C806" s="142"/>
    </row>
    <row r="807" spans="3:3" s="102" customFormat="1" ht="15.75" customHeight="1" x14ac:dyDescent="0.2">
      <c r="C807" s="142"/>
    </row>
    <row r="808" spans="3:3" s="102" customFormat="1" ht="15.75" customHeight="1" x14ac:dyDescent="0.2">
      <c r="C808" s="142"/>
    </row>
    <row r="809" spans="3:3" s="102" customFormat="1" ht="15.75" customHeight="1" x14ac:dyDescent="0.2">
      <c r="C809" s="142"/>
    </row>
    <row r="810" spans="3:3" s="102" customFormat="1" ht="15.75" customHeight="1" x14ac:dyDescent="0.2">
      <c r="C810" s="142"/>
    </row>
    <row r="811" spans="3:3" s="102" customFormat="1" ht="15.75" customHeight="1" x14ac:dyDescent="0.2">
      <c r="C811" s="142"/>
    </row>
    <row r="812" spans="3:3" s="102" customFormat="1" ht="15.75" customHeight="1" x14ac:dyDescent="0.2">
      <c r="C812" s="142"/>
    </row>
    <row r="813" spans="3:3" s="102" customFormat="1" ht="15.75" customHeight="1" x14ac:dyDescent="0.2">
      <c r="C813" s="142"/>
    </row>
    <row r="814" spans="3:3" s="102" customFormat="1" ht="15.75" customHeight="1" x14ac:dyDescent="0.2">
      <c r="C814" s="142"/>
    </row>
    <row r="815" spans="3:3" s="102" customFormat="1" ht="15.75" customHeight="1" x14ac:dyDescent="0.2">
      <c r="C815" s="142"/>
    </row>
    <row r="816" spans="3:3" s="102" customFormat="1" ht="15.75" customHeight="1" x14ac:dyDescent="0.2">
      <c r="C816" s="142"/>
    </row>
    <row r="817" spans="3:3" s="102" customFormat="1" ht="15.75" customHeight="1" x14ac:dyDescent="0.2">
      <c r="C817" s="142"/>
    </row>
    <row r="818" spans="3:3" s="102" customFormat="1" ht="15.75" customHeight="1" x14ac:dyDescent="0.2">
      <c r="C818" s="142"/>
    </row>
    <row r="819" spans="3:3" s="102" customFormat="1" ht="15.75" customHeight="1" x14ac:dyDescent="0.2">
      <c r="C819" s="142"/>
    </row>
    <row r="820" spans="3:3" s="102" customFormat="1" ht="15.75" customHeight="1" x14ac:dyDescent="0.2">
      <c r="C820" s="142"/>
    </row>
    <row r="821" spans="3:3" s="102" customFormat="1" ht="15.75" customHeight="1" x14ac:dyDescent="0.2">
      <c r="C821" s="142"/>
    </row>
    <row r="822" spans="3:3" s="102" customFormat="1" ht="15.75" customHeight="1" x14ac:dyDescent="0.2">
      <c r="C822" s="142"/>
    </row>
    <row r="823" spans="3:3" s="102" customFormat="1" ht="15.75" customHeight="1" x14ac:dyDescent="0.2">
      <c r="C823" s="142"/>
    </row>
    <row r="824" spans="3:3" s="102" customFormat="1" ht="15.75" customHeight="1" x14ac:dyDescent="0.2">
      <c r="C824" s="142"/>
    </row>
    <row r="825" spans="3:3" s="102" customFormat="1" ht="15.75" customHeight="1" x14ac:dyDescent="0.2">
      <c r="C825" s="142"/>
    </row>
    <row r="826" spans="3:3" s="102" customFormat="1" ht="15.75" customHeight="1" x14ac:dyDescent="0.2">
      <c r="C826" s="142"/>
    </row>
    <row r="827" spans="3:3" s="102" customFormat="1" ht="15.75" customHeight="1" x14ac:dyDescent="0.2">
      <c r="C827" s="142"/>
    </row>
    <row r="828" spans="3:3" s="102" customFormat="1" ht="15.75" customHeight="1" x14ac:dyDescent="0.2">
      <c r="C828" s="142"/>
    </row>
    <row r="829" spans="3:3" s="102" customFormat="1" ht="15.75" customHeight="1" x14ac:dyDescent="0.2">
      <c r="C829" s="142"/>
    </row>
    <row r="830" spans="3:3" s="102" customFormat="1" ht="15.75" customHeight="1" x14ac:dyDescent="0.2">
      <c r="C830" s="142"/>
    </row>
    <row r="831" spans="3:3" s="102" customFormat="1" ht="15.75" customHeight="1" x14ac:dyDescent="0.2">
      <c r="C831" s="142"/>
    </row>
    <row r="832" spans="3:3" s="102" customFormat="1" ht="15.75" customHeight="1" x14ac:dyDescent="0.2">
      <c r="C832" s="142"/>
    </row>
    <row r="833" spans="3:3" s="102" customFormat="1" ht="15.75" customHeight="1" x14ac:dyDescent="0.2">
      <c r="C833" s="142"/>
    </row>
    <row r="834" spans="3:3" s="102" customFormat="1" ht="15.75" customHeight="1" x14ac:dyDescent="0.2">
      <c r="C834" s="142"/>
    </row>
    <row r="835" spans="3:3" s="102" customFormat="1" ht="15.75" customHeight="1" x14ac:dyDescent="0.2">
      <c r="C835" s="142"/>
    </row>
    <row r="836" spans="3:3" s="102" customFormat="1" ht="15.75" customHeight="1" x14ac:dyDescent="0.2">
      <c r="C836" s="142"/>
    </row>
    <row r="837" spans="3:3" s="102" customFormat="1" ht="15.75" customHeight="1" x14ac:dyDescent="0.2">
      <c r="C837" s="142"/>
    </row>
    <row r="838" spans="3:3" s="102" customFormat="1" ht="15.75" customHeight="1" x14ac:dyDescent="0.2">
      <c r="C838" s="142"/>
    </row>
    <row r="839" spans="3:3" s="102" customFormat="1" ht="15.75" customHeight="1" x14ac:dyDescent="0.2">
      <c r="C839" s="142"/>
    </row>
    <row r="840" spans="3:3" s="102" customFormat="1" ht="15.75" customHeight="1" x14ac:dyDescent="0.2">
      <c r="C840" s="142"/>
    </row>
    <row r="841" spans="3:3" s="102" customFormat="1" ht="15.75" customHeight="1" x14ac:dyDescent="0.2">
      <c r="C841" s="142"/>
    </row>
    <row r="842" spans="3:3" s="102" customFormat="1" ht="15.75" customHeight="1" x14ac:dyDescent="0.2">
      <c r="C842" s="142"/>
    </row>
    <row r="843" spans="3:3" s="102" customFormat="1" ht="15.75" customHeight="1" x14ac:dyDescent="0.2">
      <c r="C843" s="142"/>
    </row>
    <row r="844" spans="3:3" s="102" customFormat="1" ht="15.75" customHeight="1" x14ac:dyDescent="0.2">
      <c r="C844" s="142"/>
    </row>
    <row r="845" spans="3:3" s="102" customFormat="1" ht="15.75" customHeight="1" x14ac:dyDescent="0.2">
      <c r="C845" s="142"/>
    </row>
    <row r="846" spans="3:3" s="102" customFormat="1" ht="15.75" customHeight="1" x14ac:dyDescent="0.2">
      <c r="C846" s="142"/>
    </row>
    <row r="847" spans="3:3" s="102" customFormat="1" ht="15.75" customHeight="1" x14ac:dyDescent="0.2">
      <c r="C847" s="142"/>
    </row>
    <row r="848" spans="3:3" s="102" customFormat="1" ht="15.75" customHeight="1" x14ac:dyDescent="0.2">
      <c r="C848" s="142"/>
    </row>
    <row r="849" spans="3:3" s="102" customFormat="1" ht="15.75" customHeight="1" x14ac:dyDescent="0.2">
      <c r="C849" s="142"/>
    </row>
    <row r="850" spans="3:3" s="102" customFormat="1" ht="15.75" customHeight="1" x14ac:dyDescent="0.2">
      <c r="C850" s="142"/>
    </row>
    <row r="851" spans="3:3" s="102" customFormat="1" ht="15.75" customHeight="1" x14ac:dyDescent="0.2">
      <c r="C851" s="142"/>
    </row>
    <row r="852" spans="3:3" s="102" customFormat="1" ht="15.75" customHeight="1" x14ac:dyDescent="0.2">
      <c r="C852" s="142"/>
    </row>
    <row r="853" spans="3:3" s="102" customFormat="1" ht="15.75" customHeight="1" x14ac:dyDescent="0.2">
      <c r="C853" s="142"/>
    </row>
    <row r="854" spans="3:3" s="102" customFormat="1" ht="15.75" customHeight="1" x14ac:dyDescent="0.2">
      <c r="C854" s="142"/>
    </row>
    <row r="855" spans="3:3" s="102" customFormat="1" ht="15.75" customHeight="1" x14ac:dyDescent="0.2">
      <c r="C855" s="142"/>
    </row>
    <row r="856" spans="3:3" s="102" customFormat="1" ht="15.75" customHeight="1" x14ac:dyDescent="0.2">
      <c r="C856" s="142"/>
    </row>
    <row r="857" spans="3:3" s="102" customFormat="1" ht="15.75" customHeight="1" x14ac:dyDescent="0.2">
      <c r="C857" s="142"/>
    </row>
    <row r="858" spans="3:3" s="102" customFormat="1" ht="15.75" customHeight="1" x14ac:dyDescent="0.2">
      <c r="C858" s="142"/>
    </row>
    <row r="859" spans="3:3" s="102" customFormat="1" ht="15.75" customHeight="1" x14ac:dyDescent="0.2">
      <c r="C859" s="142"/>
    </row>
    <row r="860" spans="3:3" s="102" customFormat="1" ht="15.75" customHeight="1" x14ac:dyDescent="0.2">
      <c r="C860" s="142"/>
    </row>
    <row r="861" spans="3:3" s="102" customFormat="1" ht="15.75" customHeight="1" x14ac:dyDescent="0.2">
      <c r="C861" s="142"/>
    </row>
    <row r="862" spans="3:3" s="102" customFormat="1" ht="15.75" customHeight="1" x14ac:dyDescent="0.2">
      <c r="C862" s="142"/>
    </row>
    <row r="863" spans="3:3" s="102" customFormat="1" ht="15.75" customHeight="1" x14ac:dyDescent="0.2">
      <c r="C863" s="142"/>
    </row>
    <row r="864" spans="3:3" s="102" customFormat="1" ht="15.75" customHeight="1" x14ac:dyDescent="0.2">
      <c r="C864" s="142"/>
    </row>
    <row r="865" spans="3:3" s="102" customFormat="1" ht="15.75" customHeight="1" x14ac:dyDescent="0.2">
      <c r="C865" s="142"/>
    </row>
    <row r="866" spans="3:3" s="102" customFormat="1" ht="15.75" customHeight="1" x14ac:dyDescent="0.2">
      <c r="C866" s="142"/>
    </row>
    <row r="867" spans="3:3" s="102" customFormat="1" ht="15.75" customHeight="1" x14ac:dyDescent="0.2">
      <c r="C867" s="142"/>
    </row>
    <row r="868" spans="3:3" s="102" customFormat="1" ht="15.75" customHeight="1" x14ac:dyDescent="0.2">
      <c r="C868" s="142"/>
    </row>
    <row r="869" spans="3:3" s="102" customFormat="1" ht="15.75" customHeight="1" x14ac:dyDescent="0.2">
      <c r="C869" s="142"/>
    </row>
    <row r="870" spans="3:3" s="102" customFormat="1" ht="15.75" customHeight="1" x14ac:dyDescent="0.2">
      <c r="C870" s="142"/>
    </row>
    <row r="871" spans="3:3" s="102" customFormat="1" ht="15.75" customHeight="1" x14ac:dyDescent="0.2">
      <c r="C871" s="142"/>
    </row>
    <row r="872" spans="3:3" s="102" customFormat="1" ht="15.75" customHeight="1" x14ac:dyDescent="0.2">
      <c r="C872" s="142"/>
    </row>
    <row r="873" spans="3:3" s="102" customFormat="1" ht="15.75" customHeight="1" x14ac:dyDescent="0.2">
      <c r="C873" s="142"/>
    </row>
    <row r="874" spans="3:3" s="102" customFormat="1" ht="15.75" customHeight="1" x14ac:dyDescent="0.2">
      <c r="C874" s="142"/>
    </row>
    <row r="875" spans="3:3" s="102" customFormat="1" ht="15.75" customHeight="1" x14ac:dyDescent="0.2">
      <c r="C875" s="142"/>
    </row>
    <row r="876" spans="3:3" s="102" customFormat="1" ht="15.75" customHeight="1" x14ac:dyDescent="0.2">
      <c r="C876" s="142"/>
    </row>
    <row r="877" spans="3:3" s="102" customFormat="1" ht="15.75" customHeight="1" x14ac:dyDescent="0.2">
      <c r="C877" s="142"/>
    </row>
    <row r="878" spans="3:3" s="102" customFormat="1" ht="15.75" customHeight="1" x14ac:dyDescent="0.2">
      <c r="C878" s="142"/>
    </row>
    <row r="879" spans="3:3" s="102" customFormat="1" ht="15.75" customHeight="1" x14ac:dyDescent="0.2">
      <c r="C879" s="142"/>
    </row>
    <row r="880" spans="3:3" s="102" customFormat="1" ht="15.75" customHeight="1" x14ac:dyDescent="0.2">
      <c r="C880" s="142"/>
    </row>
    <row r="881" spans="3:3" s="102" customFormat="1" ht="15.75" customHeight="1" x14ac:dyDescent="0.2">
      <c r="C881" s="142"/>
    </row>
    <row r="882" spans="3:3" s="102" customFormat="1" ht="15.75" customHeight="1" x14ac:dyDescent="0.2">
      <c r="C882" s="142"/>
    </row>
    <row r="883" spans="3:3" s="102" customFormat="1" ht="15.75" customHeight="1" x14ac:dyDescent="0.2">
      <c r="C883" s="142"/>
    </row>
    <row r="884" spans="3:3" s="102" customFormat="1" ht="15.75" customHeight="1" x14ac:dyDescent="0.2">
      <c r="C884" s="142"/>
    </row>
    <row r="885" spans="3:3" s="102" customFormat="1" ht="15.75" customHeight="1" x14ac:dyDescent="0.2">
      <c r="C885" s="142"/>
    </row>
    <row r="886" spans="3:3" s="102" customFormat="1" ht="15.75" customHeight="1" x14ac:dyDescent="0.2">
      <c r="C886" s="142"/>
    </row>
    <row r="887" spans="3:3" s="102" customFormat="1" ht="15.75" customHeight="1" x14ac:dyDescent="0.2">
      <c r="C887" s="142"/>
    </row>
    <row r="888" spans="3:3" s="102" customFormat="1" ht="15.75" customHeight="1" x14ac:dyDescent="0.2">
      <c r="C888" s="142"/>
    </row>
    <row r="889" spans="3:3" s="102" customFormat="1" ht="15.75" customHeight="1" x14ac:dyDescent="0.2">
      <c r="C889" s="142"/>
    </row>
    <row r="890" spans="3:3" s="102" customFormat="1" ht="15.75" customHeight="1" x14ac:dyDescent="0.2">
      <c r="C890" s="142"/>
    </row>
    <row r="891" spans="3:3" s="102" customFormat="1" ht="15.75" customHeight="1" x14ac:dyDescent="0.2">
      <c r="C891" s="142"/>
    </row>
    <row r="892" spans="3:3" s="102" customFormat="1" ht="15.75" customHeight="1" x14ac:dyDescent="0.2">
      <c r="C892" s="142"/>
    </row>
    <row r="893" spans="3:3" s="102" customFormat="1" ht="15.75" customHeight="1" x14ac:dyDescent="0.2">
      <c r="C893" s="142"/>
    </row>
    <row r="894" spans="3:3" s="102" customFormat="1" ht="15.75" customHeight="1" x14ac:dyDescent="0.2">
      <c r="C894" s="142"/>
    </row>
    <row r="895" spans="3:3" s="102" customFormat="1" ht="15.75" customHeight="1" x14ac:dyDescent="0.2">
      <c r="C895" s="142"/>
    </row>
    <row r="896" spans="3:3" s="102" customFormat="1" ht="15.75" customHeight="1" x14ac:dyDescent="0.2">
      <c r="C896" s="142"/>
    </row>
    <row r="897" spans="3:3" s="102" customFormat="1" ht="15.75" customHeight="1" x14ac:dyDescent="0.2">
      <c r="C897" s="142"/>
    </row>
    <row r="898" spans="3:3" s="102" customFormat="1" ht="15.75" customHeight="1" x14ac:dyDescent="0.2">
      <c r="C898" s="142"/>
    </row>
    <row r="899" spans="3:3" s="102" customFormat="1" ht="15.75" customHeight="1" x14ac:dyDescent="0.2">
      <c r="C899" s="142"/>
    </row>
    <row r="900" spans="3:3" s="102" customFormat="1" ht="15.75" customHeight="1" x14ac:dyDescent="0.2">
      <c r="C900" s="142"/>
    </row>
    <row r="901" spans="3:3" s="102" customFormat="1" ht="15.75" customHeight="1" x14ac:dyDescent="0.2">
      <c r="C901" s="142"/>
    </row>
    <row r="902" spans="3:3" s="102" customFormat="1" ht="15.75" customHeight="1" x14ac:dyDescent="0.2">
      <c r="C902" s="142"/>
    </row>
    <row r="903" spans="3:3" s="102" customFormat="1" ht="15.75" customHeight="1" x14ac:dyDescent="0.2">
      <c r="C903" s="142"/>
    </row>
    <row r="904" spans="3:3" s="102" customFormat="1" ht="15.75" customHeight="1" x14ac:dyDescent="0.2">
      <c r="C904" s="142"/>
    </row>
    <row r="905" spans="3:3" s="102" customFormat="1" ht="15.75" customHeight="1" x14ac:dyDescent="0.2">
      <c r="C905" s="142"/>
    </row>
    <row r="906" spans="3:3" s="102" customFormat="1" ht="15.75" customHeight="1" x14ac:dyDescent="0.2">
      <c r="C906" s="142"/>
    </row>
    <row r="907" spans="3:3" s="102" customFormat="1" ht="15.75" customHeight="1" x14ac:dyDescent="0.2">
      <c r="C907" s="142"/>
    </row>
    <row r="908" spans="3:3" s="102" customFormat="1" ht="15.75" customHeight="1" x14ac:dyDescent="0.2">
      <c r="C908" s="142"/>
    </row>
    <row r="909" spans="3:3" s="102" customFormat="1" ht="15.75" customHeight="1" x14ac:dyDescent="0.2">
      <c r="C909" s="142"/>
    </row>
    <row r="910" spans="3:3" s="102" customFormat="1" ht="15.75" customHeight="1" x14ac:dyDescent="0.2">
      <c r="C910" s="142"/>
    </row>
    <row r="911" spans="3:3" s="102" customFormat="1" ht="15.75" customHeight="1" x14ac:dyDescent="0.2">
      <c r="C911" s="142"/>
    </row>
    <row r="912" spans="3:3" s="102" customFormat="1" ht="15.75" customHeight="1" x14ac:dyDescent="0.2">
      <c r="C912" s="142"/>
    </row>
    <row r="913" spans="3:3" s="102" customFormat="1" ht="15.75" customHeight="1" x14ac:dyDescent="0.2">
      <c r="C913" s="142"/>
    </row>
    <row r="914" spans="3:3" s="102" customFormat="1" ht="15.75" customHeight="1" x14ac:dyDescent="0.2">
      <c r="C914" s="142"/>
    </row>
    <row r="915" spans="3:3" s="102" customFormat="1" ht="15.75" customHeight="1" x14ac:dyDescent="0.2">
      <c r="C915" s="142"/>
    </row>
    <row r="916" spans="3:3" s="102" customFormat="1" ht="15.75" customHeight="1" x14ac:dyDescent="0.2">
      <c r="C916" s="142"/>
    </row>
    <row r="917" spans="3:3" s="102" customFormat="1" ht="15.75" customHeight="1" x14ac:dyDescent="0.2">
      <c r="C917" s="142"/>
    </row>
    <row r="918" spans="3:3" s="102" customFormat="1" ht="15.75" customHeight="1" x14ac:dyDescent="0.2">
      <c r="C918" s="142"/>
    </row>
    <row r="919" spans="3:3" s="102" customFormat="1" ht="15.75" customHeight="1" x14ac:dyDescent="0.2">
      <c r="C919" s="142"/>
    </row>
    <row r="920" spans="3:3" s="102" customFormat="1" ht="15.75" customHeight="1" x14ac:dyDescent="0.2">
      <c r="C920" s="142"/>
    </row>
    <row r="921" spans="3:3" s="102" customFormat="1" ht="15.75" customHeight="1" x14ac:dyDescent="0.2">
      <c r="C921" s="142"/>
    </row>
    <row r="922" spans="3:3" s="102" customFormat="1" ht="15.75" customHeight="1" x14ac:dyDescent="0.2">
      <c r="C922" s="142"/>
    </row>
    <row r="923" spans="3:3" s="102" customFormat="1" ht="15.75" customHeight="1" x14ac:dyDescent="0.2">
      <c r="C923" s="142"/>
    </row>
    <row r="924" spans="3:3" s="102" customFormat="1" ht="15.75" customHeight="1" x14ac:dyDescent="0.2">
      <c r="C924" s="142"/>
    </row>
    <row r="925" spans="3:3" s="102" customFormat="1" ht="15.75" customHeight="1" x14ac:dyDescent="0.2">
      <c r="C925" s="142"/>
    </row>
    <row r="926" spans="3:3" s="102" customFormat="1" ht="15.75" customHeight="1" x14ac:dyDescent="0.2">
      <c r="C926" s="142"/>
    </row>
    <row r="927" spans="3:3" s="102" customFormat="1" ht="15.75" customHeight="1" x14ac:dyDescent="0.2">
      <c r="C927" s="142"/>
    </row>
    <row r="928" spans="3:3" s="102" customFormat="1" ht="15.75" customHeight="1" x14ac:dyDescent="0.2">
      <c r="C928" s="142"/>
    </row>
    <row r="929" spans="3:3" s="102" customFormat="1" ht="15.75" customHeight="1" x14ac:dyDescent="0.2">
      <c r="C929" s="142"/>
    </row>
    <row r="930" spans="3:3" s="102" customFormat="1" ht="15.75" customHeight="1" x14ac:dyDescent="0.2">
      <c r="C930" s="142"/>
    </row>
    <row r="931" spans="3:3" s="102" customFormat="1" ht="15.75" customHeight="1" x14ac:dyDescent="0.2">
      <c r="C931" s="142"/>
    </row>
    <row r="932" spans="3:3" s="102" customFormat="1" ht="15.75" customHeight="1" x14ac:dyDescent="0.2">
      <c r="C932" s="142"/>
    </row>
    <row r="933" spans="3:3" s="102" customFormat="1" ht="15.75" customHeight="1" x14ac:dyDescent="0.2">
      <c r="C933" s="142"/>
    </row>
    <row r="934" spans="3:3" s="102" customFormat="1" ht="15.75" customHeight="1" x14ac:dyDescent="0.2">
      <c r="C934" s="142"/>
    </row>
    <row r="935" spans="3:3" s="102" customFormat="1" ht="15.75" customHeight="1" x14ac:dyDescent="0.2">
      <c r="C935" s="142"/>
    </row>
    <row r="936" spans="3:3" s="102" customFormat="1" ht="15.75" customHeight="1" x14ac:dyDescent="0.2">
      <c r="C936" s="142"/>
    </row>
    <row r="937" spans="3:3" s="102" customFormat="1" ht="15.75" customHeight="1" x14ac:dyDescent="0.2">
      <c r="C937" s="142"/>
    </row>
    <row r="938" spans="3:3" s="102" customFormat="1" ht="15.75" customHeight="1" x14ac:dyDescent="0.2">
      <c r="C938" s="142"/>
    </row>
    <row r="939" spans="3:3" s="102" customFormat="1" ht="15.75" customHeight="1" x14ac:dyDescent="0.2">
      <c r="C939" s="142"/>
    </row>
    <row r="940" spans="3:3" s="102" customFormat="1" ht="15.75" customHeight="1" x14ac:dyDescent="0.2">
      <c r="C940" s="142"/>
    </row>
    <row r="941" spans="3:3" s="102" customFormat="1" ht="15.75" customHeight="1" x14ac:dyDescent="0.2">
      <c r="C941" s="142"/>
    </row>
    <row r="942" spans="3:3" s="102" customFormat="1" ht="15.75" customHeight="1" x14ac:dyDescent="0.2">
      <c r="C942" s="142"/>
    </row>
    <row r="943" spans="3:3" s="102" customFormat="1" ht="15.75" customHeight="1" x14ac:dyDescent="0.2">
      <c r="C943" s="142"/>
    </row>
    <row r="944" spans="3:3" s="102" customFormat="1" ht="15.75" customHeight="1" x14ac:dyDescent="0.2">
      <c r="C944" s="142"/>
    </row>
    <row r="945" spans="3:3" s="102" customFormat="1" ht="15.75" customHeight="1" x14ac:dyDescent="0.2">
      <c r="C945" s="142"/>
    </row>
    <row r="946" spans="3:3" s="102" customFormat="1" ht="15.75" customHeight="1" x14ac:dyDescent="0.2">
      <c r="C946" s="142"/>
    </row>
    <row r="947" spans="3:3" s="102" customFormat="1" ht="15.75" customHeight="1" x14ac:dyDescent="0.2">
      <c r="C947" s="142"/>
    </row>
    <row r="948" spans="3:3" s="102" customFormat="1" ht="15.75" customHeight="1" x14ac:dyDescent="0.2">
      <c r="C948" s="142"/>
    </row>
    <row r="949" spans="3:3" s="102" customFormat="1" ht="15.75" customHeight="1" x14ac:dyDescent="0.2">
      <c r="C949" s="142"/>
    </row>
    <row r="950" spans="3:3" s="102" customFormat="1" ht="15.75" customHeight="1" x14ac:dyDescent="0.2">
      <c r="C950" s="142"/>
    </row>
    <row r="951" spans="3:3" s="102" customFormat="1" ht="15.75" customHeight="1" x14ac:dyDescent="0.2">
      <c r="C951" s="142"/>
    </row>
    <row r="952" spans="3:3" s="102" customFormat="1" ht="15.75" customHeight="1" x14ac:dyDescent="0.2">
      <c r="C952" s="142"/>
    </row>
    <row r="953" spans="3:3" s="102" customFormat="1" ht="15.75" customHeight="1" x14ac:dyDescent="0.2">
      <c r="C953" s="142"/>
    </row>
    <row r="954" spans="3:3" s="102" customFormat="1" ht="15.75" customHeight="1" x14ac:dyDescent="0.2">
      <c r="C954" s="142"/>
    </row>
    <row r="955" spans="3:3" s="102" customFormat="1" ht="15.75" customHeight="1" x14ac:dyDescent="0.2">
      <c r="C955" s="142"/>
    </row>
    <row r="956" spans="3:3" s="102" customFormat="1" ht="15.75" customHeight="1" x14ac:dyDescent="0.2">
      <c r="C956" s="142"/>
    </row>
    <row r="957" spans="3:3" s="102" customFormat="1" ht="15.75" customHeight="1" x14ac:dyDescent="0.2">
      <c r="C957" s="142"/>
    </row>
    <row r="958" spans="3:3" s="102" customFormat="1" ht="15.75" customHeight="1" x14ac:dyDescent="0.2">
      <c r="C958" s="142"/>
    </row>
    <row r="959" spans="3:3" s="102" customFormat="1" ht="15.75" customHeight="1" x14ac:dyDescent="0.2">
      <c r="C959" s="142"/>
    </row>
    <row r="960" spans="3:3" s="102" customFormat="1" ht="15.75" customHeight="1" x14ac:dyDescent="0.2">
      <c r="C960" s="142"/>
    </row>
    <row r="961" spans="3:3" s="102" customFormat="1" ht="15.75" customHeight="1" x14ac:dyDescent="0.2">
      <c r="C961" s="142"/>
    </row>
    <row r="962" spans="3:3" s="102" customFormat="1" ht="15.75" customHeight="1" x14ac:dyDescent="0.2">
      <c r="C962" s="142"/>
    </row>
    <row r="963" spans="3:3" s="102" customFormat="1" ht="15.75" customHeight="1" x14ac:dyDescent="0.2">
      <c r="C963" s="142"/>
    </row>
    <row r="964" spans="3:3" s="102" customFormat="1" ht="15.75" customHeight="1" x14ac:dyDescent="0.2">
      <c r="C964" s="142"/>
    </row>
    <row r="965" spans="3:3" s="102" customFormat="1" ht="15.75" customHeight="1" x14ac:dyDescent="0.2">
      <c r="C965" s="142"/>
    </row>
    <row r="966" spans="3:3" s="102" customFormat="1" ht="15.75" customHeight="1" x14ac:dyDescent="0.2">
      <c r="C966" s="142"/>
    </row>
    <row r="967" spans="3:3" s="102" customFormat="1" ht="15.75" customHeight="1" x14ac:dyDescent="0.2">
      <c r="C967" s="142"/>
    </row>
    <row r="968" spans="3:3" s="102" customFormat="1" ht="15.75" customHeight="1" x14ac:dyDescent="0.2">
      <c r="C968" s="142"/>
    </row>
    <row r="969" spans="3:3" s="102" customFormat="1" ht="15.75" customHeight="1" x14ac:dyDescent="0.2">
      <c r="C969" s="142"/>
    </row>
    <row r="970" spans="3:3" s="102" customFormat="1" ht="15.75" customHeight="1" x14ac:dyDescent="0.2">
      <c r="C970" s="142"/>
    </row>
    <row r="971" spans="3:3" s="102" customFormat="1" ht="15.75" customHeight="1" x14ac:dyDescent="0.2">
      <c r="C971" s="142"/>
    </row>
    <row r="972" spans="3:3" s="102" customFormat="1" ht="15.75" customHeight="1" x14ac:dyDescent="0.2">
      <c r="C972" s="142"/>
    </row>
    <row r="973" spans="3:3" s="102" customFormat="1" ht="15.75" customHeight="1" x14ac:dyDescent="0.2">
      <c r="C973" s="142"/>
    </row>
    <row r="974" spans="3:3" s="102" customFormat="1" ht="15.75" customHeight="1" x14ac:dyDescent="0.2">
      <c r="C974" s="142"/>
    </row>
    <row r="975" spans="3:3" s="102" customFormat="1" ht="15.75" customHeight="1" x14ac:dyDescent="0.2">
      <c r="C975" s="142"/>
    </row>
    <row r="976" spans="3:3" s="102" customFormat="1" ht="15.75" customHeight="1" x14ac:dyDescent="0.2">
      <c r="C976" s="142"/>
    </row>
    <row r="977" spans="3:3" s="102" customFormat="1" ht="15.75" customHeight="1" x14ac:dyDescent="0.2">
      <c r="C977" s="142"/>
    </row>
    <row r="978" spans="3:3" s="102" customFormat="1" ht="15.75" customHeight="1" x14ac:dyDescent="0.2">
      <c r="C978" s="142"/>
    </row>
    <row r="979" spans="3:3" s="102" customFormat="1" ht="15.75" customHeight="1" x14ac:dyDescent="0.2">
      <c r="C979" s="142"/>
    </row>
    <row r="980" spans="3:3" s="102" customFormat="1" ht="15.75" customHeight="1" x14ac:dyDescent="0.2">
      <c r="C980" s="142"/>
    </row>
    <row r="981" spans="3:3" s="102" customFormat="1" ht="15.75" customHeight="1" x14ac:dyDescent="0.2">
      <c r="C981" s="142"/>
    </row>
    <row r="982" spans="3:3" s="102" customFormat="1" ht="15.75" customHeight="1" x14ac:dyDescent="0.2">
      <c r="C982" s="142"/>
    </row>
    <row r="983" spans="3:3" s="102" customFormat="1" ht="15.75" customHeight="1" x14ac:dyDescent="0.2">
      <c r="C983" s="142"/>
    </row>
    <row r="984" spans="3:3" s="102" customFormat="1" ht="15.75" customHeight="1" x14ac:dyDescent="0.2">
      <c r="C984" s="142"/>
    </row>
    <row r="985" spans="3:3" s="102" customFormat="1" ht="15.75" customHeight="1" x14ac:dyDescent="0.2">
      <c r="C985" s="142"/>
    </row>
    <row r="986" spans="3:3" s="102" customFormat="1" ht="15.75" customHeight="1" x14ac:dyDescent="0.2">
      <c r="C986" s="142"/>
    </row>
    <row r="987" spans="3:3" s="102" customFormat="1" ht="15.75" customHeight="1" x14ac:dyDescent="0.2">
      <c r="C987" s="142"/>
    </row>
    <row r="988" spans="3:3" s="102" customFormat="1" ht="15.75" customHeight="1" x14ac:dyDescent="0.2">
      <c r="C988" s="142"/>
    </row>
    <row r="989" spans="3:3" s="102" customFormat="1" ht="15.75" customHeight="1" x14ac:dyDescent="0.2">
      <c r="C989" s="142"/>
    </row>
    <row r="990" spans="3:3" s="102" customFormat="1" ht="15.75" customHeight="1" x14ac:dyDescent="0.2">
      <c r="C990" s="142"/>
    </row>
    <row r="991" spans="3:3" s="102" customFormat="1" ht="15.75" customHeight="1" x14ac:dyDescent="0.2">
      <c r="C991" s="142"/>
    </row>
    <row r="992" spans="3:3" s="102" customFormat="1" ht="15.75" customHeight="1" x14ac:dyDescent="0.2">
      <c r="C992" s="142"/>
    </row>
    <row r="993" spans="3:3" s="102" customFormat="1" ht="15.75" customHeight="1" x14ac:dyDescent="0.2">
      <c r="C993" s="142"/>
    </row>
  </sheetData>
  <sheetProtection algorithmName="SHA-512" hashValue="58Y6jlSXFoqVLeFlYn+etwRZDQ2VTVKHmKNp4Ebl0GmOrUKd4tr07CvmS4AgSmw0nWBcbkeVl3uuclp5uSOudw==" saltValue="tb2zOjKlznHuF4t0BJlH4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1:E1 G1:XFD1" name="Range1_1"/>
    <protectedRange algorithmName="SHA-512" hashValue="R8frfBQ/MhInQYm+jLEgMwgPwCkrGPIUaxyIFLRSCn/+fIsUU6bmJDax/r7gTh2PEAEvgODYwg0rRRjqSM/oww==" saltValue="tbZzHO5lCNHCDH5y3XGZag==" spinCount="100000" sqref="F1" name="Range1_2"/>
  </protectedRanges>
  <mergeCells count="2">
    <mergeCell ref="A2:F2"/>
    <mergeCell ref="D143:E143"/>
  </mergeCells>
  <conditionalFormatting sqref="D5:E141">
    <cfRule type="cellIs" dxfId="2" priority="1" operator="lessThan">
      <formula>-0.001</formula>
    </cfRule>
  </conditionalFormatting>
  <pageMargins left="0.19685039370078741" right="0.23622047244094491" top="0.74803149606299213" bottom="0.74803149606299213" header="0.31496062992125984" footer="0.31496062992125984"/>
  <pageSetup paperSize="9" scale="78" orientation="portrait"/>
  <headerFooter>
    <oddFooter>&amp;RStranica: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993"/>
  <sheetViews>
    <sheetView showGridLines="0" zoomScaleNormal="100" workbookViewId="0">
      <selection activeCell="I19" sqref="I19 I19"/>
    </sheetView>
  </sheetViews>
  <sheetFormatPr defaultColWidth="23" defaultRowHeight="15" customHeight="1" x14ac:dyDescent="0.2"/>
  <cols>
    <col min="1" max="1" width="13.28515625" style="53" customWidth="1"/>
    <col min="2" max="2" width="60.7109375" style="57" customWidth="1"/>
    <col min="3" max="3" width="12.7109375" style="53" customWidth="1"/>
    <col min="4" max="5" width="14.7109375" style="1" customWidth="1"/>
    <col min="6" max="6" width="13.42578125" style="1" customWidth="1"/>
    <col min="7" max="21" width="8" style="1" customWidth="1"/>
  </cols>
  <sheetData>
    <row r="1" spans="1:24" s="89" customFormat="1" ht="44.25" customHeight="1" x14ac:dyDescent="0.2">
      <c r="A1" s="88" t="s">
        <v>25</v>
      </c>
      <c r="B1" s="107"/>
      <c r="C1" s="88" t="s">
        <v>13</v>
      </c>
      <c r="D1" s="108"/>
      <c r="E1" s="88" t="s">
        <v>27</v>
      </c>
      <c r="F1" s="109"/>
    </row>
    <row r="2" spans="1:24" ht="50.1" customHeight="1" x14ac:dyDescent="0.2">
      <c r="A2" s="193" t="s">
        <v>2982</v>
      </c>
      <c r="B2" s="204"/>
      <c r="C2" s="204"/>
      <c r="D2" s="204"/>
      <c r="E2" s="204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4" s="20" customFormat="1" ht="48" customHeight="1" x14ac:dyDescent="0.2">
      <c r="A3" s="99" t="s">
        <v>1988</v>
      </c>
      <c r="B3" s="100" t="s">
        <v>16</v>
      </c>
      <c r="C3" s="93" t="s">
        <v>17</v>
      </c>
      <c r="D3" s="100" t="s">
        <v>22</v>
      </c>
      <c r="E3" s="29" t="s">
        <v>23</v>
      </c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</row>
    <row r="4" spans="1:24" s="68" customFormat="1" ht="12" customHeight="1" x14ac:dyDescent="0.2">
      <c r="A4" s="75">
        <v>1</v>
      </c>
      <c r="B4" s="77">
        <v>2</v>
      </c>
      <c r="C4" s="136" t="s">
        <v>31</v>
      </c>
      <c r="D4" s="136">
        <v>4</v>
      </c>
      <c r="E4" s="76">
        <v>5</v>
      </c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</row>
    <row r="5" spans="1:24" ht="13.5" customHeight="1" x14ac:dyDescent="0.2">
      <c r="A5" s="147" t="s">
        <v>2983</v>
      </c>
      <c r="B5" s="148" t="s">
        <v>2984</v>
      </c>
      <c r="C5" s="149" t="s">
        <v>2983</v>
      </c>
      <c r="D5" s="140">
        <f>D6+D22</f>
        <v>0</v>
      </c>
      <c r="E5" s="150">
        <f>E6+E22</f>
        <v>0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</row>
    <row r="6" spans="1:24" ht="13.5" customHeight="1" x14ac:dyDescent="0.2">
      <c r="A6" s="144" t="s">
        <v>2985</v>
      </c>
      <c r="B6" s="145" t="s">
        <v>2986</v>
      </c>
      <c r="C6" s="146" t="s">
        <v>2985</v>
      </c>
      <c r="D6" s="114">
        <f>D7+D14</f>
        <v>0</v>
      </c>
      <c r="E6" s="151">
        <f>E7+E14</f>
        <v>0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24" ht="12.75" customHeight="1" x14ac:dyDescent="0.2">
      <c r="A7" s="144"/>
      <c r="B7" s="145" t="s">
        <v>2987</v>
      </c>
      <c r="C7" s="146" t="s">
        <v>2988</v>
      </c>
      <c r="D7" s="114">
        <f>SUM(D8:D13)</f>
        <v>0</v>
      </c>
      <c r="E7" s="151">
        <f>SUM(E8:E13)</f>
        <v>0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</row>
    <row r="8" spans="1:24" ht="13.5" customHeight="1" x14ac:dyDescent="0.2">
      <c r="A8" s="144"/>
      <c r="B8" s="145" t="s">
        <v>2989</v>
      </c>
      <c r="C8" s="146" t="s">
        <v>2990</v>
      </c>
      <c r="D8" s="101"/>
      <c r="E8" s="74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</row>
    <row r="9" spans="1:24" ht="13.5" customHeight="1" x14ac:dyDescent="0.2">
      <c r="A9" s="144"/>
      <c r="B9" s="145" t="s">
        <v>2991</v>
      </c>
      <c r="C9" s="146" t="s">
        <v>2992</v>
      </c>
      <c r="D9" s="101"/>
      <c r="E9" s="74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4" ht="13.5" customHeight="1" x14ac:dyDescent="0.2">
      <c r="A10" s="144"/>
      <c r="B10" s="145" t="s">
        <v>2078</v>
      </c>
      <c r="C10" s="146" t="s">
        <v>2993</v>
      </c>
      <c r="D10" s="101"/>
      <c r="E10" s="74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4" ht="13.5" customHeight="1" x14ac:dyDescent="0.2">
      <c r="A11" s="144"/>
      <c r="B11" s="145" t="s">
        <v>371</v>
      </c>
      <c r="C11" s="146" t="s">
        <v>2994</v>
      </c>
      <c r="D11" s="160"/>
      <c r="E11" s="165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4" ht="13.5" customHeight="1" x14ac:dyDescent="0.2">
      <c r="A12" s="144"/>
      <c r="B12" s="145" t="s">
        <v>2995</v>
      </c>
      <c r="C12" s="146" t="s">
        <v>2996</v>
      </c>
      <c r="D12" s="101"/>
      <c r="E12" s="74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4" ht="13.5" customHeight="1" x14ac:dyDescent="0.2">
      <c r="A13" s="144"/>
      <c r="B13" s="145" t="s">
        <v>2997</v>
      </c>
      <c r="C13" s="146" t="s">
        <v>2998</v>
      </c>
      <c r="D13" s="101"/>
      <c r="E13" s="74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4" ht="12.75" customHeight="1" x14ac:dyDescent="0.2">
      <c r="A14" s="144"/>
      <c r="B14" s="145" t="s">
        <v>2999</v>
      </c>
      <c r="C14" s="146" t="s">
        <v>3000</v>
      </c>
      <c r="D14" s="114">
        <f>SUM(D15:D21)</f>
        <v>0</v>
      </c>
      <c r="E14" s="114">
        <f>SUM(E15:E21)</f>
        <v>0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4" ht="13.5" customHeight="1" x14ac:dyDescent="0.2">
      <c r="A15" s="144"/>
      <c r="B15" s="145" t="s">
        <v>3001</v>
      </c>
      <c r="C15" s="146" t="s">
        <v>3002</v>
      </c>
      <c r="D15" s="101"/>
      <c r="E15" s="74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4" ht="24" customHeight="1" x14ac:dyDescent="0.2">
      <c r="A16" s="144"/>
      <c r="B16" s="145" t="s">
        <v>3003</v>
      </c>
      <c r="C16" s="146" t="s">
        <v>3004</v>
      </c>
      <c r="D16" s="160"/>
      <c r="E16" s="165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ht="13.5" customHeight="1" x14ac:dyDescent="0.2">
      <c r="A17" s="144"/>
      <c r="B17" s="145" t="s">
        <v>3005</v>
      </c>
      <c r="C17" s="146" t="s">
        <v>3006</v>
      </c>
      <c r="D17" s="160"/>
      <c r="E17" s="165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ht="13.5" customHeight="1" x14ac:dyDescent="0.2">
      <c r="A18" s="144"/>
      <c r="B18" s="145" t="s">
        <v>3007</v>
      </c>
      <c r="C18" s="146" t="s">
        <v>3008</v>
      </c>
      <c r="D18" s="160"/>
      <c r="E18" s="165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ht="13.5" customHeight="1" x14ac:dyDescent="0.2">
      <c r="A19" s="144"/>
      <c r="B19" s="145" t="s">
        <v>3009</v>
      </c>
      <c r="C19" s="146" t="s">
        <v>3010</v>
      </c>
      <c r="D19" s="160"/>
      <c r="E19" s="165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</row>
    <row r="20" spans="1:21" ht="13.5" customHeight="1" x14ac:dyDescent="0.2">
      <c r="A20" s="144"/>
      <c r="B20" s="145" t="s">
        <v>3011</v>
      </c>
      <c r="C20" s="146" t="s">
        <v>3012</v>
      </c>
      <c r="D20" s="160"/>
      <c r="E20" s="165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spans="1:21" ht="13.5" customHeight="1" x14ac:dyDescent="0.2">
      <c r="A21" s="144"/>
      <c r="B21" s="145" t="s">
        <v>3013</v>
      </c>
      <c r="C21" s="146" t="s">
        <v>3014</v>
      </c>
      <c r="D21" s="101"/>
      <c r="E21" s="74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1:21" ht="13.5" customHeight="1" x14ac:dyDescent="0.2">
      <c r="A22" s="144" t="s">
        <v>3015</v>
      </c>
      <c r="B22" s="145" t="s">
        <v>3016</v>
      </c>
      <c r="C22" s="146" t="s">
        <v>3015</v>
      </c>
      <c r="D22" s="114">
        <f>D23+D30</f>
        <v>0</v>
      </c>
      <c r="E22" s="151">
        <f>E23+E30</f>
        <v>0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ht="13.5" customHeight="1" x14ac:dyDescent="0.2">
      <c r="A23" s="144"/>
      <c r="B23" s="145" t="s">
        <v>3017</v>
      </c>
      <c r="C23" s="146" t="s">
        <v>3018</v>
      </c>
      <c r="D23" s="114">
        <f>SUM(D24:D29)</f>
        <v>0</v>
      </c>
      <c r="E23" s="151">
        <f>SUM(E24:E29)</f>
        <v>0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ht="13.5" customHeight="1" x14ac:dyDescent="0.2">
      <c r="A24" s="144"/>
      <c r="B24" s="145" t="s">
        <v>2989</v>
      </c>
      <c r="C24" s="146" t="s">
        <v>3019</v>
      </c>
      <c r="D24" s="101"/>
      <c r="E24" s="74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spans="1:21" ht="13.5" customHeight="1" x14ac:dyDescent="0.2">
      <c r="A25" s="144"/>
      <c r="B25" s="145" t="s">
        <v>2991</v>
      </c>
      <c r="C25" s="146" t="s">
        <v>3020</v>
      </c>
      <c r="D25" s="101"/>
      <c r="E25" s="74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</row>
    <row r="26" spans="1:21" ht="13.5" customHeight="1" x14ac:dyDescent="0.2">
      <c r="A26" s="144"/>
      <c r="B26" s="145" t="s">
        <v>2078</v>
      </c>
      <c r="C26" s="146" t="s">
        <v>3021</v>
      </c>
      <c r="D26" s="101"/>
      <c r="E26" s="74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  <row r="27" spans="1:21" ht="13.5" customHeight="1" x14ac:dyDescent="0.2">
      <c r="A27" s="144"/>
      <c r="B27" s="145" t="s">
        <v>371</v>
      </c>
      <c r="C27" s="146" t="s">
        <v>3022</v>
      </c>
      <c r="D27" s="160"/>
      <c r="E27" s="165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</row>
    <row r="28" spans="1:21" ht="13.5" customHeight="1" x14ac:dyDescent="0.2">
      <c r="A28" s="144"/>
      <c r="B28" s="145" t="s">
        <v>2995</v>
      </c>
      <c r="C28" s="146" t="s">
        <v>3023</v>
      </c>
      <c r="D28" s="101"/>
      <c r="E28" s="74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</row>
    <row r="29" spans="1:21" ht="13.5" customHeight="1" x14ac:dyDescent="0.2">
      <c r="A29" s="144"/>
      <c r="B29" s="145" t="s">
        <v>2997</v>
      </c>
      <c r="C29" s="146" t="s">
        <v>3024</v>
      </c>
      <c r="D29" s="101"/>
      <c r="E29" s="74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</row>
    <row r="30" spans="1:21" ht="13.5" customHeight="1" x14ac:dyDescent="0.2">
      <c r="A30" s="144"/>
      <c r="B30" s="145" t="s">
        <v>3025</v>
      </c>
      <c r="C30" s="146" t="s">
        <v>3026</v>
      </c>
      <c r="D30" s="114">
        <f>SUM(D31:D37)</f>
        <v>0</v>
      </c>
      <c r="E30" s="151">
        <f>SUM(E31:E37)</f>
        <v>0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</row>
    <row r="31" spans="1:21" ht="13.5" customHeight="1" x14ac:dyDescent="0.2">
      <c r="A31" s="144"/>
      <c r="B31" s="145" t="s">
        <v>3001</v>
      </c>
      <c r="C31" s="146" t="s">
        <v>3027</v>
      </c>
      <c r="D31" s="101"/>
      <c r="E31" s="74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</row>
    <row r="32" spans="1:21" ht="24" customHeight="1" x14ac:dyDescent="0.2">
      <c r="A32" s="144"/>
      <c r="B32" s="145" t="s">
        <v>3003</v>
      </c>
      <c r="C32" s="146" t="s">
        <v>3028</v>
      </c>
      <c r="D32" s="160"/>
      <c r="E32" s="165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1:21" ht="13.5" customHeight="1" x14ac:dyDescent="0.2">
      <c r="A33" s="144"/>
      <c r="B33" s="145" t="s">
        <v>3005</v>
      </c>
      <c r="C33" s="146" t="s">
        <v>3029</v>
      </c>
      <c r="D33" s="160"/>
      <c r="E33" s="165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1:21" ht="13.5" customHeight="1" x14ac:dyDescent="0.2">
      <c r="A34" s="144"/>
      <c r="B34" s="145" t="s">
        <v>3007</v>
      </c>
      <c r="C34" s="146" t="s">
        <v>3030</v>
      </c>
      <c r="D34" s="160"/>
      <c r="E34" s="165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  <row r="35" spans="1:21" ht="13.5" customHeight="1" x14ac:dyDescent="0.2">
      <c r="A35" s="144"/>
      <c r="B35" s="145" t="s">
        <v>3009</v>
      </c>
      <c r="C35" s="146" t="s">
        <v>3031</v>
      </c>
      <c r="D35" s="160"/>
      <c r="E35" s="165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</row>
    <row r="36" spans="1:21" ht="13.5" customHeight="1" x14ac:dyDescent="0.2">
      <c r="A36" s="144"/>
      <c r="B36" s="145" t="s">
        <v>3011</v>
      </c>
      <c r="C36" s="146" t="s">
        <v>3032</v>
      </c>
      <c r="D36" s="160"/>
      <c r="E36" s="165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</row>
    <row r="37" spans="1:21" ht="13.5" customHeight="1" x14ac:dyDescent="0.2">
      <c r="A37" s="144"/>
      <c r="B37" s="145" t="s">
        <v>3013</v>
      </c>
      <c r="C37" s="146" t="s">
        <v>3033</v>
      </c>
      <c r="D37" s="101"/>
      <c r="E37" s="74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</row>
    <row r="38" spans="1:21" ht="13.5" customHeight="1" x14ac:dyDescent="0.2">
      <c r="A38" s="144" t="s">
        <v>3034</v>
      </c>
      <c r="B38" s="145" t="s">
        <v>3035</v>
      </c>
      <c r="C38" s="146" t="s">
        <v>3034</v>
      </c>
      <c r="D38" s="114">
        <f>D39+D44</f>
        <v>0</v>
      </c>
      <c r="E38" s="151">
        <f>E39+E44</f>
        <v>0</v>
      </c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</row>
    <row r="39" spans="1:21" ht="13.5" customHeight="1" x14ac:dyDescent="0.2">
      <c r="A39" s="144" t="s">
        <v>3036</v>
      </c>
      <c r="B39" s="145" t="s">
        <v>3037</v>
      </c>
      <c r="C39" s="146" t="s">
        <v>3036</v>
      </c>
      <c r="D39" s="114">
        <f>SUM(D40:D43)</f>
        <v>0</v>
      </c>
      <c r="E39" s="151">
        <f>SUM(E40:E43)</f>
        <v>0</v>
      </c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</row>
    <row r="40" spans="1:21" ht="13.5" customHeight="1" x14ac:dyDescent="0.2">
      <c r="A40" s="144"/>
      <c r="B40" s="145" t="s">
        <v>3038</v>
      </c>
      <c r="C40" s="146" t="s">
        <v>3039</v>
      </c>
      <c r="D40" s="101"/>
      <c r="E40" s="74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</row>
    <row r="41" spans="1:21" ht="13.5" customHeight="1" x14ac:dyDescent="0.2">
      <c r="A41" s="144"/>
      <c r="B41" s="145" t="s">
        <v>3040</v>
      </c>
      <c r="C41" s="146" t="s">
        <v>3041</v>
      </c>
      <c r="D41" s="101"/>
      <c r="E41" s="74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</row>
    <row r="42" spans="1:21" ht="13.5" customHeight="1" x14ac:dyDescent="0.2">
      <c r="A42" s="144"/>
      <c r="B42" s="145" t="s">
        <v>3042</v>
      </c>
      <c r="C42" s="146" t="s">
        <v>3043</v>
      </c>
      <c r="D42" s="160"/>
      <c r="E42" s="165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</row>
    <row r="43" spans="1:21" ht="13.5" customHeight="1" x14ac:dyDescent="0.2">
      <c r="A43" s="144"/>
      <c r="B43" s="145" t="s">
        <v>3044</v>
      </c>
      <c r="C43" s="146" t="s">
        <v>3045</v>
      </c>
      <c r="D43" s="101"/>
      <c r="E43" s="74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</row>
    <row r="44" spans="1:21" ht="13.5" customHeight="1" x14ac:dyDescent="0.2">
      <c r="A44" s="144" t="s">
        <v>3046</v>
      </c>
      <c r="B44" s="145" t="s">
        <v>3047</v>
      </c>
      <c r="C44" s="146" t="s">
        <v>3046</v>
      </c>
      <c r="D44" s="114">
        <f>SUM(D45:D48)</f>
        <v>0</v>
      </c>
      <c r="E44" s="151">
        <f>SUM(E45:E48)</f>
        <v>0</v>
      </c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</row>
    <row r="45" spans="1:21" ht="13.5" customHeight="1" x14ac:dyDescent="0.2">
      <c r="A45" s="144"/>
      <c r="B45" s="145" t="s">
        <v>3038</v>
      </c>
      <c r="C45" s="146" t="s">
        <v>3048</v>
      </c>
      <c r="D45" s="101"/>
      <c r="E45" s="74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</row>
    <row r="46" spans="1:21" ht="13.5" customHeight="1" x14ac:dyDescent="0.2">
      <c r="A46" s="144"/>
      <c r="B46" s="145" t="s">
        <v>3040</v>
      </c>
      <c r="C46" s="146" t="s">
        <v>3049</v>
      </c>
      <c r="D46" s="101"/>
      <c r="E46" s="74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</row>
    <row r="47" spans="1:21" ht="13.5" customHeight="1" x14ac:dyDescent="0.2">
      <c r="A47" s="144"/>
      <c r="B47" s="145" t="s">
        <v>3042</v>
      </c>
      <c r="C47" s="146" t="s">
        <v>3050</v>
      </c>
      <c r="D47" s="160"/>
      <c r="E47" s="165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</row>
    <row r="48" spans="1:21" ht="13.5" customHeight="1" x14ac:dyDescent="0.2">
      <c r="A48" s="37"/>
      <c r="B48" s="152" t="s">
        <v>3044</v>
      </c>
      <c r="C48" s="153" t="s">
        <v>3051</v>
      </c>
      <c r="D48" s="161"/>
      <c r="E48" s="188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</row>
    <row r="49" spans="1:21" ht="12" customHeight="1" x14ac:dyDescent="0.2">
      <c r="A49" s="60"/>
      <c r="B49" s="55"/>
      <c r="C49" s="50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</row>
    <row r="50" spans="1:21" ht="12" customHeight="1" x14ac:dyDescent="0.2">
      <c r="A50" s="60"/>
      <c r="B50" s="55"/>
      <c r="C50" s="50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</row>
    <row r="51" spans="1:21" ht="12" customHeight="1" x14ac:dyDescent="0.2">
      <c r="A51" s="59"/>
      <c r="B51" s="56"/>
      <c r="C51" s="51"/>
      <c r="D51" s="189"/>
      <c r="E51" s="204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</row>
    <row r="52" spans="1:21" ht="12" customHeight="1" x14ac:dyDescent="0.2">
      <c r="A52" s="59"/>
      <c r="B52" s="56"/>
      <c r="C52" s="51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</row>
    <row r="53" spans="1:21" ht="12" customHeight="1" x14ac:dyDescent="0.2">
      <c r="A53" s="59"/>
      <c r="B53" s="56"/>
      <c r="C53" s="51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ht="12" customHeight="1" x14ac:dyDescent="0.2">
      <c r="A54" s="59"/>
      <c r="B54" s="56"/>
      <c r="C54" s="51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</row>
    <row r="55" spans="1:21" ht="12" customHeight="1" x14ac:dyDescent="0.2">
      <c r="A55" s="60"/>
      <c r="B55" s="55"/>
      <c r="C55" s="50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</row>
    <row r="56" spans="1:21" ht="12" customHeight="1" x14ac:dyDescent="0.2">
      <c r="A56" s="60"/>
      <c r="B56" s="55"/>
      <c r="C56" s="50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</row>
    <row r="57" spans="1:21" ht="12" customHeight="1" x14ac:dyDescent="0.2">
      <c r="A57" s="60"/>
      <c r="B57" s="55"/>
      <c r="C57" s="50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</row>
    <row r="58" spans="1:21" ht="12" customHeight="1" x14ac:dyDescent="0.2">
      <c r="A58" s="60"/>
      <c r="B58" s="55"/>
      <c r="C58" s="50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</row>
    <row r="59" spans="1:21" ht="12" customHeight="1" x14ac:dyDescent="0.2">
      <c r="A59" s="60"/>
      <c r="B59" s="55"/>
      <c r="C59" s="50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</row>
    <row r="60" spans="1:21" ht="12" customHeight="1" x14ac:dyDescent="0.2">
      <c r="A60" s="60"/>
      <c r="B60" s="55"/>
      <c r="C60" s="50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</row>
    <row r="61" spans="1:21" ht="12" customHeight="1" x14ac:dyDescent="0.2">
      <c r="A61" s="60"/>
      <c r="B61" s="55"/>
      <c r="C61" s="50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</row>
    <row r="62" spans="1:21" ht="12" customHeight="1" x14ac:dyDescent="0.2">
      <c r="A62" s="60"/>
      <c r="B62" s="55"/>
      <c r="C62" s="50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</row>
    <row r="63" spans="1:21" ht="12" customHeight="1" x14ac:dyDescent="0.2">
      <c r="A63" s="60"/>
      <c r="B63" s="55"/>
      <c r="C63" s="50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2" customHeight="1" x14ac:dyDescent="0.2">
      <c r="A64" s="60"/>
      <c r="B64" s="55"/>
      <c r="C64" s="50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21" ht="12" customHeight="1" x14ac:dyDescent="0.2">
      <c r="A65" s="60"/>
      <c r="B65" s="55"/>
      <c r="C65" s="50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</row>
    <row r="66" spans="1:21" ht="12" customHeight="1" x14ac:dyDescent="0.2">
      <c r="A66" s="60"/>
      <c r="B66" s="55"/>
      <c r="C66" s="50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</row>
    <row r="67" spans="1:21" ht="12" customHeight="1" x14ac:dyDescent="0.2">
      <c r="A67" s="60"/>
      <c r="B67" s="55"/>
      <c r="C67" s="50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</row>
    <row r="68" spans="1:21" ht="12" customHeight="1" x14ac:dyDescent="0.2">
      <c r="A68" s="60"/>
      <c r="B68" s="55"/>
      <c r="C68" s="50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</row>
    <row r="69" spans="1:21" ht="12" customHeight="1" x14ac:dyDescent="0.2">
      <c r="A69" s="60"/>
      <c r="B69" s="55"/>
      <c r="C69" s="50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</row>
    <row r="70" spans="1:21" ht="12" customHeight="1" x14ac:dyDescent="0.2">
      <c r="A70" s="60"/>
      <c r="B70" s="55"/>
      <c r="C70" s="50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</row>
    <row r="71" spans="1:21" ht="12" customHeight="1" x14ac:dyDescent="0.2">
      <c r="A71" s="60"/>
      <c r="B71" s="55"/>
      <c r="C71" s="50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</row>
    <row r="72" spans="1:21" ht="12" customHeight="1" x14ac:dyDescent="0.2">
      <c r="A72" s="60"/>
      <c r="B72" s="55"/>
      <c r="C72" s="50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</row>
    <row r="73" spans="1:21" ht="12" customHeight="1" x14ac:dyDescent="0.2">
      <c r="A73" s="60"/>
      <c r="B73" s="55"/>
      <c r="C73" s="50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</row>
    <row r="74" spans="1:21" ht="12" customHeight="1" x14ac:dyDescent="0.2">
      <c r="A74" s="60"/>
      <c r="B74" s="55"/>
      <c r="C74" s="50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</row>
    <row r="75" spans="1:21" ht="12" customHeight="1" x14ac:dyDescent="0.2">
      <c r="A75" s="60"/>
      <c r="B75" s="55"/>
      <c r="C75" s="50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</row>
    <row r="76" spans="1:21" ht="12" customHeight="1" x14ac:dyDescent="0.2">
      <c r="A76" s="60"/>
      <c r="B76" s="55"/>
      <c r="C76" s="50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</row>
    <row r="77" spans="1:21" ht="12" customHeight="1" x14ac:dyDescent="0.2">
      <c r="A77" s="60"/>
      <c r="B77" s="55"/>
      <c r="C77" s="50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</row>
    <row r="78" spans="1:21" ht="12" customHeight="1" x14ac:dyDescent="0.2">
      <c r="A78" s="60"/>
      <c r="B78" s="55"/>
      <c r="C78" s="50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</row>
    <row r="79" spans="1:21" ht="12" customHeight="1" x14ac:dyDescent="0.2">
      <c r="A79" s="60"/>
      <c r="B79" s="55"/>
      <c r="C79" s="50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</row>
    <row r="80" spans="1:21" ht="12" customHeight="1" x14ac:dyDescent="0.2">
      <c r="A80" s="60"/>
      <c r="B80" s="55"/>
      <c r="C80" s="50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</row>
    <row r="81" spans="1:21" ht="12" customHeight="1" x14ac:dyDescent="0.2">
      <c r="A81" s="60"/>
      <c r="B81" s="55"/>
      <c r="C81" s="50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</row>
    <row r="82" spans="1:21" ht="12" customHeight="1" x14ac:dyDescent="0.2">
      <c r="A82" s="60"/>
      <c r="B82" s="55"/>
      <c r="C82" s="50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</row>
    <row r="83" spans="1:21" ht="12" customHeight="1" x14ac:dyDescent="0.2">
      <c r="A83" s="60"/>
      <c r="B83" s="55"/>
      <c r="C83" s="50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</row>
    <row r="84" spans="1:21" ht="12" customHeight="1" x14ac:dyDescent="0.2">
      <c r="A84" s="60"/>
      <c r="B84" s="55"/>
      <c r="C84" s="50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</row>
    <row r="85" spans="1:21" ht="12" customHeight="1" x14ac:dyDescent="0.2">
      <c r="A85" s="60"/>
      <c r="B85" s="55"/>
      <c r="C85" s="50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</row>
    <row r="86" spans="1:21" ht="12" customHeight="1" x14ac:dyDescent="0.2">
      <c r="A86" s="60"/>
      <c r="B86" s="55"/>
      <c r="C86" s="50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</row>
    <row r="87" spans="1:21" ht="12" customHeight="1" x14ac:dyDescent="0.2">
      <c r="A87" s="60"/>
      <c r="B87" s="55"/>
      <c r="C87" s="50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</row>
    <row r="88" spans="1:21" ht="12" customHeight="1" x14ac:dyDescent="0.2">
      <c r="A88" s="60"/>
      <c r="B88" s="55"/>
      <c r="C88" s="50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</row>
    <row r="89" spans="1:21" ht="12" customHeight="1" x14ac:dyDescent="0.2">
      <c r="A89" s="60"/>
      <c r="B89" s="55"/>
      <c r="C89" s="50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</row>
    <row r="90" spans="1:21" ht="12" customHeight="1" x14ac:dyDescent="0.2">
      <c r="A90" s="60"/>
      <c r="B90" s="55"/>
      <c r="C90" s="50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</row>
    <row r="91" spans="1:21" ht="12" customHeight="1" x14ac:dyDescent="0.2">
      <c r="A91" s="60"/>
      <c r="B91" s="55"/>
      <c r="C91" s="50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</row>
    <row r="92" spans="1:21" ht="12" customHeight="1" x14ac:dyDescent="0.2">
      <c r="A92" s="60"/>
      <c r="B92" s="55"/>
      <c r="C92" s="50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</row>
    <row r="93" spans="1:21" ht="12" customHeight="1" x14ac:dyDescent="0.2">
      <c r="A93" s="60"/>
      <c r="B93" s="55"/>
      <c r="C93" s="50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</row>
    <row r="94" spans="1:21" ht="12" customHeight="1" x14ac:dyDescent="0.2">
      <c r="A94" s="60"/>
      <c r="B94" s="55"/>
      <c r="C94" s="50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</row>
    <row r="95" spans="1:21" ht="12" customHeight="1" x14ac:dyDescent="0.2">
      <c r="A95" s="60"/>
      <c r="B95" s="55"/>
      <c r="C95" s="50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</row>
    <row r="96" spans="1:21" ht="12" customHeight="1" x14ac:dyDescent="0.2">
      <c r="A96" s="60"/>
      <c r="B96" s="55"/>
      <c r="C96" s="50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</row>
    <row r="97" spans="1:21" ht="12" customHeight="1" x14ac:dyDescent="0.2">
      <c r="A97" s="60"/>
      <c r="B97" s="55"/>
      <c r="C97" s="50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</row>
    <row r="98" spans="1:21" ht="12" customHeight="1" x14ac:dyDescent="0.2">
      <c r="A98" s="60"/>
      <c r="B98" s="55"/>
      <c r="C98" s="50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</row>
    <row r="99" spans="1:21" ht="12" customHeight="1" x14ac:dyDescent="0.2">
      <c r="A99" s="60"/>
      <c r="B99" s="55"/>
      <c r="C99" s="50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</row>
    <row r="100" spans="1:21" ht="12" customHeight="1" x14ac:dyDescent="0.2">
      <c r="A100" s="60"/>
      <c r="B100" s="55"/>
      <c r="C100" s="50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</row>
    <row r="101" spans="1:21" ht="12" customHeight="1" x14ac:dyDescent="0.2">
      <c r="A101" s="60"/>
      <c r="B101" s="55"/>
      <c r="C101" s="50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</row>
    <row r="102" spans="1:21" ht="12" customHeight="1" x14ac:dyDescent="0.2">
      <c r="A102" s="60"/>
      <c r="B102" s="55"/>
      <c r="C102" s="50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</row>
    <row r="103" spans="1:21" ht="12" customHeight="1" x14ac:dyDescent="0.2">
      <c r="A103" s="60"/>
      <c r="B103" s="55"/>
      <c r="C103" s="50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</row>
    <row r="104" spans="1:21" ht="12" customHeight="1" x14ac:dyDescent="0.2">
      <c r="A104" s="60"/>
      <c r="B104" s="55"/>
      <c r="C104" s="50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</row>
    <row r="105" spans="1:21" ht="12" customHeight="1" x14ac:dyDescent="0.2">
      <c r="A105" s="60"/>
      <c r="B105" s="55"/>
      <c r="C105" s="50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</row>
    <row r="106" spans="1:21" ht="12" customHeight="1" x14ac:dyDescent="0.2">
      <c r="A106" s="60"/>
      <c r="B106" s="55"/>
      <c r="C106" s="50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</row>
    <row r="107" spans="1:21" ht="12" customHeight="1" x14ac:dyDescent="0.2">
      <c r="A107" s="60"/>
      <c r="B107" s="55"/>
      <c r="C107" s="50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</row>
    <row r="108" spans="1:21" ht="12" customHeight="1" x14ac:dyDescent="0.2">
      <c r="A108" s="60"/>
      <c r="B108" s="55"/>
      <c r="C108" s="50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</row>
    <row r="109" spans="1:21" ht="12" customHeight="1" x14ac:dyDescent="0.2">
      <c r="A109" s="60"/>
      <c r="B109" s="55"/>
      <c r="C109" s="50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</row>
    <row r="110" spans="1:21" ht="12" customHeight="1" x14ac:dyDescent="0.2">
      <c r="A110" s="60"/>
      <c r="B110" s="55"/>
      <c r="C110" s="50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</row>
    <row r="111" spans="1:21" ht="12" customHeight="1" x14ac:dyDescent="0.2">
      <c r="A111" s="60"/>
      <c r="B111" s="55"/>
      <c r="C111" s="50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</row>
    <row r="112" spans="1:21" ht="12" customHeight="1" x14ac:dyDescent="0.2">
      <c r="A112" s="60"/>
      <c r="B112" s="55"/>
      <c r="C112" s="50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</row>
    <row r="113" spans="1:21" ht="12" customHeight="1" x14ac:dyDescent="0.2">
      <c r="A113" s="60"/>
      <c r="B113" s="55"/>
      <c r="C113" s="50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</row>
    <row r="114" spans="1:21" ht="12" customHeight="1" x14ac:dyDescent="0.2">
      <c r="A114" s="60"/>
      <c r="B114" s="55"/>
      <c r="C114" s="50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</row>
    <row r="115" spans="1:21" ht="12" customHeight="1" x14ac:dyDescent="0.2">
      <c r="A115" s="60"/>
      <c r="B115" s="55"/>
      <c r="C115" s="50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</row>
    <row r="116" spans="1:21" ht="12" customHeight="1" x14ac:dyDescent="0.2">
      <c r="A116" s="60"/>
      <c r="B116" s="55"/>
      <c r="C116" s="50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</row>
    <row r="117" spans="1:21" ht="12" customHeight="1" x14ac:dyDescent="0.2">
      <c r="A117" s="60"/>
      <c r="B117" s="55"/>
      <c r="C117" s="50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</row>
    <row r="118" spans="1:21" ht="12" customHeight="1" x14ac:dyDescent="0.2">
      <c r="A118" s="60"/>
      <c r="B118" s="55"/>
      <c r="C118" s="50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</row>
    <row r="119" spans="1:21" ht="12" customHeight="1" x14ac:dyDescent="0.2">
      <c r="A119" s="60"/>
      <c r="B119" s="55"/>
      <c r="C119" s="50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</row>
    <row r="120" spans="1:21" ht="12" customHeight="1" x14ac:dyDescent="0.2">
      <c r="A120" s="60"/>
      <c r="B120" s="55"/>
      <c r="C120" s="50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</row>
    <row r="121" spans="1:21" ht="12" customHeight="1" x14ac:dyDescent="0.2">
      <c r="A121" s="60"/>
      <c r="B121" s="55"/>
      <c r="C121" s="50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</row>
    <row r="122" spans="1:21" ht="12" customHeight="1" x14ac:dyDescent="0.2">
      <c r="A122" s="60"/>
      <c r="B122" s="55"/>
      <c r="C122" s="50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</row>
    <row r="123" spans="1:21" ht="12" customHeight="1" x14ac:dyDescent="0.2">
      <c r="A123" s="60"/>
      <c r="B123" s="55"/>
      <c r="C123" s="50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</row>
    <row r="124" spans="1:21" ht="12" customHeight="1" x14ac:dyDescent="0.2">
      <c r="A124" s="60"/>
      <c r="B124" s="55"/>
      <c r="C124" s="50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</row>
    <row r="125" spans="1:21" ht="12" customHeight="1" x14ac:dyDescent="0.2">
      <c r="A125" s="60"/>
      <c r="B125" s="55"/>
      <c r="C125" s="50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</row>
    <row r="126" spans="1:21" ht="12" customHeight="1" x14ac:dyDescent="0.2">
      <c r="A126" s="60"/>
      <c r="B126" s="55"/>
      <c r="C126" s="50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</row>
    <row r="127" spans="1:21" ht="12" customHeight="1" x14ac:dyDescent="0.2">
      <c r="A127" s="60"/>
      <c r="B127" s="55"/>
      <c r="C127" s="50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</row>
    <row r="128" spans="1:21" ht="12" customHeight="1" x14ac:dyDescent="0.2">
      <c r="A128" s="60"/>
      <c r="B128" s="55"/>
      <c r="C128" s="50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</row>
    <row r="129" spans="1:21" ht="12" customHeight="1" x14ac:dyDescent="0.2">
      <c r="A129" s="60"/>
      <c r="B129" s="55"/>
      <c r="C129" s="50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</row>
    <row r="130" spans="1:21" ht="12" customHeight="1" x14ac:dyDescent="0.2">
      <c r="A130" s="60"/>
      <c r="B130" s="55"/>
      <c r="C130" s="50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</row>
    <row r="131" spans="1:21" ht="12" customHeight="1" x14ac:dyDescent="0.2">
      <c r="A131" s="60"/>
      <c r="B131" s="55"/>
      <c r="C131" s="50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</row>
    <row r="132" spans="1:21" ht="12" customHeight="1" x14ac:dyDescent="0.2">
      <c r="A132" s="60"/>
      <c r="B132" s="55"/>
      <c r="C132" s="50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</row>
    <row r="133" spans="1:21" ht="12" customHeight="1" x14ac:dyDescent="0.2">
      <c r="A133" s="60"/>
      <c r="B133" s="55"/>
      <c r="C133" s="50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</row>
    <row r="134" spans="1:21" ht="12" customHeight="1" x14ac:dyDescent="0.2">
      <c r="A134" s="60"/>
      <c r="B134" s="55"/>
      <c r="C134" s="50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</row>
    <row r="135" spans="1:21" ht="12" customHeight="1" x14ac:dyDescent="0.2">
      <c r="A135" s="60"/>
      <c r="B135" s="55"/>
      <c r="C135" s="50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</row>
    <row r="136" spans="1:21" ht="12" customHeight="1" x14ac:dyDescent="0.2">
      <c r="A136" s="60"/>
      <c r="B136" s="55"/>
      <c r="C136" s="50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</row>
    <row r="137" spans="1:21" ht="12" customHeight="1" x14ac:dyDescent="0.2">
      <c r="A137" s="60"/>
      <c r="B137" s="55"/>
      <c r="C137" s="50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</row>
    <row r="138" spans="1:21" ht="12" customHeight="1" x14ac:dyDescent="0.2">
      <c r="A138" s="60"/>
      <c r="B138" s="55"/>
      <c r="C138" s="50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</row>
    <row r="139" spans="1:21" ht="12" customHeight="1" x14ac:dyDescent="0.2">
      <c r="A139" s="60"/>
      <c r="B139" s="55"/>
      <c r="C139" s="50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</row>
    <row r="140" spans="1:21" ht="12" customHeight="1" x14ac:dyDescent="0.2">
      <c r="A140" s="60"/>
      <c r="B140" s="55"/>
      <c r="C140" s="50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</row>
    <row r="141" spans="1:21" ht="12" customHeight="1" x14ac:dyDescent="0.2">
      <c r="A141" s="60"/>
      <c r="B141" s="55"/>
      <c r="C141" s="50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</row>
    <row r="142" spans="1:21" ht="12" customHeight="1" x14ac:dyDescent="0.2">
      <c r="A142" s="60"/>
      <c r="B142" s="55"/>
      <c r="C142" s="50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</row>
    <row r="143" spans="1:21" ht="12" customHeight="1" x14ac:dyDescent="0.2">
      <c r="A143" s="60"/>
      <c r="B143" s="55"/>
      <c r="C143" s="50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</row>
    <row r="144" spans="1:21" ht="12" customHeight="1" x14ac:dyDescent="0.2">
      <c r="A144" s="60"/>
      <c r="B144" s="55"/>
      <c r="C144" s="50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</row>
    <row r="145" spans="1:21" ht="12" customHeight="1" x14ac:dyDescent="0.2">
      <c r="A145" s="60"/>
      <c r="B145" s="55"/>
      <c r="C145" s="50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</row>
    <row r="146" spans="1:21" ht="12" customHeight="1" x14ac:dyDescent="0.2">
      <c r="A146" s="60"/>
      <c r="B146" s="55"/>
      <c r="C146" s="50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</row>
    <row r="147" spans="1:21" ht="12" customHeight="1" x14ac:dyDescent="0.2">
      <c r="A147" s="60"/>
      <c r="B147" s="55"/>
      <c r="C147" s="50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</row>
    <row r="148" spans="1:21" ht="12" customHeight="1" x14ac:dyDescent="0.2">
      <c r="A148" s="60"/>
      <c r="B148" s="55"/>
      <c r="C148" s="50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</row>
    <row r="149" spans="1:21" ht="12.75" customHeight="1" x14ac:dyDescent="0.2">
      <c r="A149" s="60"/>
      <c r="B149" s="55"/>
      <c r="C149" s="50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</row>
    <row r="150" spans="1:21" ht="12.75" customHeight="1" x14ac:dyDescent="0.2">
      <c r="A150" s="60"/>
      <c r="B150" s="55"/>
      <c r="C150" s="50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</row>
    <row r="151" spans="1:21" ht="12.75" customHeight="1" x14ac:dyDescent="0.2">
      <c r="A151" s="60"/>
      <c r="B151" s="55"/>
      <c r="C151" s="50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</row>
    <row r="152" spans="1:21" ht="12.75" customHeight="1" x14ac:dyDescent="0.2">
      <c r="A152" s="60"/>
      <c r="B152" s="55"/>
      <c r="C152" s="50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</row>
    <row r="153" spans="1:21" ht="12.75" customHeight="1" x14ac:dyDescent="0.2">
      <c r="A153" s="60"/>
      <c r="B153" s="55"/>
      <c r="C153" s="50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</row>
    <row r="154" spans="1:21" ht="12.75" customHeight="1" x14ac:dyDescent="0.2">
      <c r="A154" s="60"/>
      <c r="B154" s="55"/>
      <c r="C154" s="50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</row>
    <row r="155" spans="1:21" ht="12.75" customHeight="1" x14ac:dyDescent="0.2">
      <c r="A155" s="60"/>
      <c r="B155" s="55"/>
      <c r="C155" s="50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</row>
    <row r="156" spans="1:21" ht="12.75" customHeight="1" x14ac:dyDescent="0.2">
      <c r="A156" s="60"/>
      <c r="B156" s="55"/>
      <c r="C156" s="50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</row>
    <row r="157" spans="1:21" ht="12.75" customHeight="1" x14ac:dyDescent="0.2">
      <c r="A157" s="60"/>
      <c r="B157" s="55"/>
      <c r="C157" s="50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</row>
    <row r="158" spans="1:21" ht="12.75" customHeight="1" x14ac:dyDescent="0.2">
      <c r="A158" s="60"/>
      <c r="B158" s="55"/>
      <c r="C158" s="50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</row>
    <row r="159" spans="1:21" ht="12.75" customHeight="1" x14ac:dyDescent="0.2">
      <c r="A159" s="60"/>
      <c r="B159" s="55"/>
      <c r="C159" s="50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</row>
    <row r="160" spans="1:21" ht="12.75" customHeight="1" x14ac:dyDescent="0.2">
      <c r="A160" s="60"/>
      <c r="B160" s="55"/>
      <c r="C160" s="50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</row>
    <row r="161" spans="1:21" ht="12.75" customHeight="1" x14ac:dyDescent="0.2">
      <c r="A161" s="60"/>
      <c r="B161" s="55"/>
      <c r="C161" s="50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</row>
    <row r="162" spans="1:21" ht="12.75" customHeight="1" x14ac:dyDescent="0.2">
      <c r="A162" s="60"/>
      <c r="B162" s="55"/>
      <c r="C162" s="50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</row>
    <row r="163" spans="1:21" ht="12.75" customHeight="1" x14ac:dyDescent="0.2">
      <c r="A163" s="60"/>
      <c r="B163" s="55"/>
      <c r="C163" s="50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</row>
    <row r="164" spans="1:21" ht="12.75" customHeight="1" x14ac:dyDescent="0.2">
      <c r="A164" s="60"/>
      <c r="B164" s="55"/>
      <c r="C164" s="50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</row>
    <row r="165" spans="1:21" ht="12.75" customHeight="1" x14ac:dyDescent="0.2">
      <c r="A165" s="60"/>
      <c r="B165" s="55"/>
      <c r="C165" s="50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</row>
    <row r="166" spans="1:21" ht="12.75" customHeight="1" x14ac:dyDescent="0.2">
      <c r="A166" s="60"/>
      <c r="B166" s="55"/>
      <c r="C166" s="50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</row>
    <row r="167" spans="1:21" ht="12.75" customHeight="1" x14ac:dyDescent="0.2">
      <c r="A167" s="60"/>
      <c r="B167" s="55"/>
      <c r="C167" s="50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</row>
    <row r="168" spans="1:21" ht="12.75" customHeight="1" x14ac:dyDescent="0.2">
      <c r="A168" s="60"/>
      <c r="B168" s="55"/>
      <c r="C168" s="50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</row>
    <row r="169" spans="1:21" ht="12.75" customHeight="1" x14ac:dyDescent="0.2">
      <c r="A169" s="60"/>
      <c r="B169" s="55"/>
      <c r="C169" s="50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</row>
    <row r="170" spans="1:21" ht="12.75" customHeight="1" x14ac:dyDescent="0.2">
      <c r="A170" s="60"/>
      <c r="B170" s="55"/>
      <c r="C170" s="50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</row>
    <row r="171" spans="1:21" ht="12.75" customHeight="1" x14ac:dyDescent="0.2">
      <c r="A171" s="60"/>
      <c r="B171" s="55"/>
      <c r="C171" s="50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</row>
    <row r="172" spans="1:21" ht="12.75" customHeight="1" x14ac:dyDescent="0.2">
      <c r="A172" s="60"/>
      <c r="B172" s="55"/>
      <c r="C172" s="50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</row>
    <row r="173" spans="1:21" ht="12.75" customHeight="1" x14ac:dyDescent="0.2">
      <c r="A173" s="60"/>
      <c r="B173" s="55"/>
      <c r="C173" s="50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</row>
    <row r="174" spans="1:21" ht="12.75" customHeight="1" x14ac:dyDescent="0.2">
      <c r="A174" s="60"/>
      <c r="B174" s="55"/>
      <c r="C174" s="50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</row>
    <row r="175" spans="1:21" ht="12.75" customHeight="1" x14ac:dyDescent="0.2">
      <c r="A175" s="60"/>
      <c r="B175" s="55"/>
      <c r="C175" s="50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</row>
    <row r="176" spans="1:21" ht="12.75" customHeight="1" x14ac:dyDescent="0.2">
      <c r="A176" s="60"/>
      <c r="B176" s="55"/>
      <c r="C176" s="50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</row>
    <row r="177" spans="1:21" ht="12.75" customHeight="1" x14ac:dyDescent="0.2">
      <c r="A177" s="60"/>
      <c r="B177" s="55"/>
      <c r="C177" s="50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</row>
    <row r="178" spans="1:21" ht="12.75" customHeight="1" x14ac:dyDescent="0.2">
      <c r="A178" s="60"/>
      <c r="B178" s="55"/>
      <c r="C178" s="50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</row>
    <row r="179" spans="1:21" ht="12.75" customHeight="1" x14ac:dyDescent="0.2">
      <c r="A179" s="60"/>
      <c r="B179" s="55"/>
      <c r="C179" s="50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</row>
    <row r="180" spans="1:21" ht="12.75" customHeight="1" x14ac:dyDescent="0.2">
      <c r="A180" s="60"/>
      <c r="B180" s="55"/>
      <c r="C180" s="50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</row>
    <row r="181" spans="1:21" ht="12.75" customHeight="1" x14ac:dyDescent="0.2">
      <c r="A181" s="60"/>
      <c r="B181" s="55"/>
      <c r="C181" s="50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</row>
    <row r="182" spans="1:21" ht="12.75" customHeight="1" x14ac:dyDescent="0.2">
      <c r="A182" s="60"/>
      <c r="B182" s="55"/>
      <c r="C182" s="50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</row>
    <row r="183" spans="1:21" ht="12.75" customHeight="1" x14ac:dyDescent="0.2">
      <c r="A183" s="60"/>
      <c r="B183" s="55"/>
      <c r="C183" s="50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</row>
    <row r="184" spans="1:21" ht="12.75" customHeight="1" x14ac:dyDescent="0.2">
      <c r="A184" s="60"/>
      <c r="B184" s="55"/>
      <c r="C184" s="50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</row>
    <row r="185" spans="1:21" ht="12.75" customHeight="1" x14ac:dyDescent="0.2">
      <c r="A185" s="60"/>
      <c r="B185" s="55"/>
      <c r="C185" s="50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</row>
    <row r="186" spans="1:21" ht="12.75" customHeight="1" x14ac:dyDescent="0.2">
      <c r="A186" s="60"/>
      <c r="B186" s="55"/>
      <c r="C186" s="50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</row>
    <row r="187" spans="1:21" ht="12.75" customHeight="1" x14ac:dyDescent="0.2">
      <c r="A187" s="60"/>
      <c r="B187" s="55"/>
      <c r="C187" s="50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</row>
    <row r="188" spans="1:21" ht="12.75" customHeight="1" x14ac:dyDescent="0.2">
      <c r="A188" s="60"/>
      <c r="B188" s="55"/>
      <c r="C188" s="50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</row>
    <row r="189" spans="1:21" ht="12.75" customHeight="1" x14ac:dyDescent="0.2">
      <c r="A189" s="60"/>
      <c r="B189" s="55"/>
      <c r="C189" s="50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</row>
    <row r="190" spans="1:21" ht="12.75" customHeight="1" x14ac:dyDescent="0.2">
      <c r="A190" s="60"/>
      <c r="B190" s="55"/>
      <c r="C190" s="50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</row>
    <row r="191" spans="1:21" ht="12.75" customHeight="1" x14ac:dyDescent="0.2">
      <c r="A191" s="60"/>
      <c r="B191" s="55"/>
      <c r="C191" s="50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</row>
    <row r="192" spans="1:21" ht="12.75" customHeight="1" x14ac:dyDescent="0.2">
      <c r="A192" s="60"/>
      <c r="B192" s="55"/>
      <c r="C192" s="50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</row>
    <row r="193" spans="1:21" ht="12.75" customHeight="1" x14ac:dyDescent="0.2">
      <c r="A193" s="60"/>
      <c r="B193" s="55"/>
      <c r="C193" s="50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</row>
    <row r="194" spans="1:21" ht="12.75" customHeight="1" x14ac:dyDescent="0.2">
      <c r="A194" s="60"/>
      <c r="B194" s="55"/>
      <c r="C194" s="50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</row>
    <row r="195" spans="1:21" ht="12.75" customHeight="1" x14ac:dyDescent="0.2">
      <c r="A195" s="60"/>
      <c r="B195" s="55"/>
      <c r="C195" s="50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</row>
    <row r="196" spans="1:21" ht="12.75" customHeight="1" x14ac:dyDescent="0.2">
      <c r="A196" s="60"/>
      <c r="B196" s="55"/>
      <c r="C196" s="50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</row>
    <row r="197" spans="1:21" ht="12.75" customHeight="1" x14ac:dyDescent="0.2">
      <c r="A197" s="60"/>
      <c r="B197" s="55"/>
      <c r="C197" s="50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</row>
    <row r="198" spans="1:21" ht="12.75" customHeight="1" x14ac:dyDescent="0.2">
      <c r="A198" s="60"/>
      <c r="B198" s="55"/>
      <c r="C198" s="50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</row>
    <row r="199" spans="1:21" ht="12.75" customHeight="1" x14ac:dyDescent="0.2">
      <c r="A199" s="60"/>
      <c r="B199" s="55"/>
      <c r="C199" s="50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</row>
    <row r="200" spans="1:21" ht="12.75" customHeight="1" x14ac:dyDescent="0.2">
      <c r="A200" s="60"/>
      <c r="B200" s="55"/>
      <c r="C200" s="50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</row>
    <row r="201" spans="1:21" ht="12.75" customHeight="1" x14ac:dyDescent="0.2">
      <c r="A201" s="60"/>
      <c r="B201" s="55"/>
      <c r="C201" s="50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</row>
    <row r="202" spans="1:21" ht="12.75" customHeight="1" x14ac:dyDescent="0.2">
      <c r="A202" s="60"/>
      <c r="B202" s="55"/>
      <c r="C202" s="50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</row>
    <row r="203" spans="1:21" ht="12.75" customHeight="1" x14ac:dyDescent="0.2">
      <c r="A203" s="60"/>
      <c r="B203" s="55"/>
      <c r="C203" s="50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</row>
    <row r="204" spans="1:21" ht="12.75" customHeight="1" x14ac:dyDescent="0.2">
      <c r="A204" s="60"/>
      <c r="B204" s="55"/>
      <c r="C204" s="50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</row>
    <row r="205" spans="1:21" ht="12.75" customHeight="1" x14ac:dyDescent="0.2">
      <c r="A205" s="60"/>
      <c r="B205" s="55"/>
      <c r="C205" s="50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</row>
    <row r="206" spans="1:21" ht="12.75" customHeight="1" x14ac:dyDescent="0.2">
      <c r="A206" s="60"/>
      <c r="B206" s="55"/>
      <c r="C206" s="50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</row>
    <row r="207" spans="1:21" ht="12.75" customHeight="1" x14ac:dyDescent="0.2">
      <c r="A207" s="60"/>
      <c r="B207" s="55"/>
      <c r="C207" s="50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</row>
    <row r="208" spans="1:21" ht="12.75" customHeight="1" x14ac:dyDescent="0.2">
      <c r="A208" s="60"/>
      <c r="B208" s="55"/>
      <c r="C208" s="50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</row>
    <row r="209" spans="1:21" ht="12.75" customHeight="1" x14ac:dyDescent="0.2">
      <c r="A209" s="60"/>
      <c r="B209" s="55"/>
      <c r="C209" s="50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</row>
    <row r="210" spans="1:21" ht="12.75" customHeight="1" x14ac:dyDescent="0.2">
      <c r="A210" s="60"/>
      <c r="B210" s="55"/>
      <c r="C210" s="50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</row>
    <row r="211" spans="1:21" ht="12.75" customHeight="1" x14ac:dyDescent="0.2">
      <c r="A211" s="60"/>
      <c r="B211" s="55"/>
      <c r="C211" s="50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</row>
    <row r="212" spans="1:21" ht="12.75" customHeight="1" x14ac:dyDescent="0.2">
      <c r="A212" s="60"/>
      <c r="B212" s="55"/>
      <c r="C212" s="50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</row>
    <row r="213" spans="1:21" ht="12.75" customHeight="1" x14ac:dyDescent="0.2">
      <c r="A213" s="60"/>
      <c r="B213" s="55"/>
      <c r="C213" s="50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</row>
    <row r="214" spans="1:21" ht="12.75" customHeight="1" x14ac:dyDescent="0.2">
      <c r="A214" s="60"/>
      <c r="B214" s="55"/>
      <c r="C214" s="50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</row>
    <row r="215" spans="1:21" ht="12.75" customHeight="1" x14ac:dyDescent="0.2">
      <c r="A215" s="60"/>
      <c r="B215" s="55"/>
      <c r="C215" s="50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</row>
    <row r="216" spans="1:21" ht="12.75" customHeight="1" x14ac:dyDescent="0.2">
      <c r="A216" s="60"/>
      <c r="B216" s="55"/>
      <c r="C216" s="50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</row>
    <row r="217" spans="1:21" ht="12.75" customHeight="1" x14ac:dyDescent="0.2">
      <c r="A217" s="60"/>
      <c r="B217" s="55"/>
      <c r="C217" s="50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</row>
    <row r="218" spans="1:21" ht="12.75" customHeight="1" x14ac:dyDescent="0.2">
      <c r="A218" s="60"/>
      <c r="B218" s="55"/>
      <c r="C218" s="50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</row>
    <row r="219" spans="1:21" ht="12.75" customHeight="1" x14ac:dyDescent="0.2">
      <c r="A219" s="60"/>
      <c r="B219" s="55"/>
      <c r="C219" s="50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</row>
    <row r="220" spans="1:21" ht="12.75" customHeight="1" x14ac:dyDescent="0.2">
      <c r="A220" s="60"/>
      <c r="B220" s="55"/>
      <c r="C220" s="50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</row>
    <row r="221" spans="1:21" ht="12.75" customHeight="1" x14ac:dyDescent="0.2">
      <c r="A221" s="60"/>
      <c r="B221" s="55"/>
      <c r="C221" s="50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</row>
    <row r="222" spans="1:21" ht="12.75" customHeight="1" x14ac:dyDescent="0.2">
      <c r="A222" s="60"/>
      <c r="B222" s="55"/>
      <c r="C222" s="50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</row>
    <row r="223" spans="1:21" ht="12.75" customHeight="1" x14ac:dyDescent="0.2">
      <c r="A223" s="60"/>
      <c r="B223" s="55"/>
      <c r="C223" s="50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</row>
    <row r="224" spans="1:21" ht="12.75" customHeight="1" x14ac:dyDescent="0.2">
      <c r="A224" s="60"/>
      <c r="B224" s="55"/>
      <c r="C224" s="50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</row>
    <row r="225" spans="1:21" ht="12.75" customHeight="1" x14ac:dyDescent="0.2">
      <c r="A225" s="60"/>
      <c r="B225" s="55"/>
      <c r="C225" s="50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</row>
    <row r="226" spans="1:21" ht="12.75" customHeight="1" x14ac:dyDescent="0.2">
      <c r="A226" s="60"/>
      <c r="B226" s="55"/>
      <c r="C226" s="50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</row>
    <row r="227" spans="1:21" ht="12.75" customHeight="1" x14ac:dyDescent="0.2">
      <c r="A227" s="60"/>
      <c r="B227" s="55"/>
      <c r="C227" s="50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</row>
    <row r="228" spans="1:21" ht="12.75" customHeight="1" x14ac:dyDescent="0.2">
      <c r="A228" s="60"/>
      <c r="B228" s="55"/>
      <c r="C228" s="50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</row>
    <row r="229" spans="1:21" ht="12.75" customHeight="1" x14ac:dyDescent="0.2">
      <c r="A229" s="60"/>
      <c r="B229" s="55"/>
      <c r="C229" s="50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</row>
    <row r="230" spans="1:21" ht="12.75" customHeight="1" x14ac:dyDescent="0.2">
      <c r="A230" s="60"/>
      <c r="B230" s="55"/>
      <c r="C230" s="50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</row>
    <row r="231" spans="1:21" ht="12.75" customHeight="1" x14ac:dyDescent="0.2">
      <c r="A231" s="60"/>
      <c r="B231" s="55"/>
      <c r="C231" s="50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</row>
    <row r="232" spans="1:21" ht="12.75" customHeight="1" x14ac:dyDescent="0.2">
      <c r="A232" s="60"/>
      <c r="B232" s="55"/>
      <c r="C232" s="50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</row>
    <row r="233" spans="1:21" ht="12.75" customHeight="1" x14ac:dyDescent="0.2">
      <c r="A233" s="60"/>
      <c r="B233" s="55"/>
      <c r="C233" s="50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</row>
    <row r="234" spans="1:21" ht="12.75" customHeight="1" x14ac:dyDescent="0.2">
      <c r="A234" s="60"/>
      <c r="B234" s="55"/>
      <c r="C234" s="50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</row>
    <row r="235" spans="1:21" ht="12.75" customHeight="1" x14ac:dyDescent="0.2">
      <c r="A235" s="60"/>
      <c r="B235" s="55"/>
      <c r="C235" s="50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</row>
    <row r="236" spans="1:21" ht="12.75" customHeight="1" x14ac:dyDescent="0.2">
      <c r="A236" s="60"/>
      <c r="B236" s="55"/>
      <c r="C236" s="50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</row>
    <row r="237" spans="1:21" ht="12.75" customHeight="1" x14ac:dyDescent="0.2">
      <c r="A237" s="60"/>
      <c r="B237" s="55"/>
      <c r="C237" s="50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</row>
    <row r="238" spans="1:21" ht="12.75" customHeight="1" x14ac:dyDescent="0.2">
      <c r="A238" s="60"/>
      <c r="B238" s="55"/>
      <c r="C238" s="50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</row>
    <row r="239" spans="1:21" ht="12.75" customHeight="1" x14ac:dyDescent="0.2">
      <c r="A239" s="60"/>
      <c r="B239" s="55"/>
      <c r="C239" s="50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</row>
    <row r="240" spans="1:21" ht="12.75" customHeight="1" x14ac:dyDescent="0.2">
      <c r="A240" s="60"/>
      <c r="B240" s="55"/>
      <c r="C240" s="50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</row>
    <row r="241" spans="1:21" ht="12.75" customHeight="1" x14ac:dyDescent="0.2">
      <c r="A241" s="60"/>
      <c r="B241" s="55"/>
      <c r="C241" s="50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</row>
    <row r="242" spans="1:21" ht="12.75" customHeight="1" x14ac:dyDescent="0.2">
      <c r="A242" s="60"/>
      <c r="B242" s="55"/>
      <c r="C242" s="50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</row>
    <row r="243" spans="1:21" ht="12.75" customHeight="1" x14ac:dyDescent="0.2">
      <c r="A243" s="60"/>
      <c r="B243" s="55"/>
      <c r="C243" s="50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</row>
    <row r="244" spans="1:21" ht="12.75" customHeight="1" x14ac:dyDescent="0.2">
      <c r="A244" s="60"/>
      <c r="B244" s="55"/>
      <c r="C244" s="50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</row>
    <row r="245" spans="1:21" ht="12.75" customHeight="1" x14ac:dyDescent="0.2">
      <c r="A245" s="60"/>
      <c r="B245" s="55"/>
      <c r="C245" s="50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</row>
    <row r="246" spans="1:21" ht="12.75" customHeight="1" x14ac:dyDescent="0.2">
      <c r="A246" s="60"/>
      <c r="B246" s="55"/>
      <c r="C246" s="50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</row>
    <row r="247" spans="1:21" ht="12.75" customHeight="1" x14ac:dyDescent="0.2">
      <c r="A247" s="60"/>
      <c r="B247" s="55"/>
      <c r="C247" s="50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</row>
    <row r="248" spans="1:21" ht="12.75" customHeight="1" x14ac:dyDescent="0.2">
      <c r="A248" s="60"/>
      <c r="B248" s="55"/>
      <c r="C248" s="50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</row>
    <row r="249" spans="1:21" ht="15.75" customHeight="1" x14ac:dyDescent="0.2">
      <c r="A249" s="102"/>
      <c r="B249" s="102"/>
      <c r="C249" s="52"/>
      <c r="D249" s="102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</row>
    <row r="250" spans="1:21" ht="15.75" customHeight="1" x14ac:dyDescent="0.2">
      <c r="A250" s="102"/>
      <c r="B250" s="102"/>
      <c r="C250" s="52"/>
      <c r="D250" s="102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</row>
    <row r="251" spans="1:21" ht="15.75" customHeight="1" x14ac:dyDescent="0.2">
      <c r="A251" s="102"/>
      <c r="B251" s="102"/>
      <c r="C251" s="52"/>
      <c r="D251" s="102"/>
      <c r="E251" s="102"/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</row>
    <row r="252" spans="1:21" ht="15.75" customHeight="1" x14ac:dyDescent="0.2">
      <c r="A252" s="102"/>
      <c r="B252" s="102"/>
      <c r="C252" s="52"/>
      <c r="D252" s="102"/>
      <c r="E252" s="102"/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</row>
    <row r="253" spans="1:21" ht="15.75" customHeight="1" x14ac:dyDescent="0.2">
      <c r="A253" s="102"/>
      <c r="B253" s="102"/>
      <c r="C253" s="52"/>
      <c r="D253" s="102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</row>
    <row r="254" spans="1:21" ht="15.75" customHeight="1" x14ac:dyDescent="0.2">
      <c r="A254" s="102"/>
      <c r="B254" s="102"/>
      <c r="C254" s="52"/>
      <c r="D254" s="102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</row>
    <row r="255" spans="1:21" ht="15.75" customHeight="1" x14ac:dyDescent="0.2">
      <c r="A255" s="102"/>
      <c r="B255" s="102"/>
      <c r="C255" s="52"/>
      <c r="D255" s="102"/>
      <c r="E255" s="102"/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</row>
    <row r="256" spans="1:21" ht="15.75" customHeight="1" x14ac:dyDescent="0.2">
      <c r="A256" s="102"/>
      <c r="B256" s="102"/>
      <c r="C256" s="52"/>
      <c r="D256" s="102"/>
      <c r="E256" s="102"/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</row>
    <row r="257" spans="1:21" ht="15.75" customHeight="1" x14ac:dyDescent="0.2">
      <c r="A257" s="102"/>
      <c r="B257" s="102"/>
      <c r="C257" s="52"/>
      <c r="D257" s="102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</row>
    <row r="258" spans="1:21" ht="15.75" customHeight="1" x14ac:dyDescent="0.2">
      <c r="A258" s="102"/>
      <c r="B258" s="102"/>
      <c r="C258" s="52"/>
      <c r="D258" s="102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</row>
    <row r="259" spans="1:21" ht="15.75" customHeight="1" x14ac:dyDescent="0.2">
      <c r="A259" s="102"/>
      <c r="B259" s="102"/>
      <c r="C259" s="52"/>
      <c r="D259" s="102"/>
      <c r="E259" s="102"/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</row>
    <row r="260" spans="1:21" ht="15.75" customHeight="1" x14ac:dyDescent="0.2">
      <c r="A260" s="102"/>
      <c r="B260" s="102"/>
      <c r="C260" s="52"/>
      <c r="D260" s="102"/>
      <c r="E260" s="102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</row>
    <row r="261" spans="1:21" ht="15.75" customHeight="1" x14ac:dyDescent="0.2">
      <c r="A261" s="102"/>
      <c r="B261" s="102"/>
      <c r="C261" s="52"/>
      <c r="D261" s="102"/>
      <c r="E261" s="102"/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</row>
    <row r="262" spans="1:21" ht="15.75" customHeight="1" x14ac:dyDescent="0.2">
      <c r="A262" s="102"/>
      <c r="B262" s="102"/>
      <c r="C262" s="52"/>
      <c r="D262" s="102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</row>
    <row r="263" spans="1:21" ht="15.75" customHeight="1" x14ac:dyDescent="0.2">
      <c r="A263" s="102"/>
      <c r="B263" s="102"/>
      <c r="C263" s="52"/>
      <c r="D263" s="102"/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</row>
    <row r="264" spans="1:21" ht="15.75" customHeight="1" x14ac:dyDescent="0.2">
      <c r="A264" s="102"/>
      <c r="B264" s="102"/>
      <c r="C264" s="52"/>
      <c r="D264" s="102"/>
      <c r="E264" s="102"/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</row>
    <row r="265" spans="1:21" ht="15.75" customHeight="1" x14ac:dyDescent="0.2">
      <c r="A265" s="102"/>
      <c r="B265" s="102"/>
      <c r="C265" s="52"/>
      <c r="D265" s="102"/>
      <c r="E265" s="102"/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</row>
    <row r="266" spans="1:21" ht="15.75" customHeight="1" x14ac:dyDescent="0.2">
      <c r="A266" s="102"/>
      <c r="B266" s="102"/>
      <c r="C266" s="52"/>
      <c r="D266" s="102"/>
      <c r="E266" s="102"/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</row>
    <row r="267" spans="1:21" ht="15.75" customHeight="1" x14ac:dyDescent="0.2">
      <c r="A267" s="102"/>
      <c r="B267" s="102"/>
      <c r="C267" s="52"/>
      <c r="D267" s="102"/>
      <c r="E267" s="102"/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</row>
    <row r="268" spans="1:21" ht="15.75" customHeight="1" x14ac:dyDescent="0.2">
      <c r="A268" s="102"/>
      <c r="B268" s="102"/>
      <c r="C268" s="52"/>
      <c r="D268" s="102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</row>
    <row r="269" spans="1:21" ht="15.75" customHeight="1" x14ac:dyDescent="0.2">
      <c r="A269" s="102"/>
      <c r="B269" s="102"/>
      <c r="C269" s="52"/>
      <c r="D269" s="102"/>
      <c r="E269" s="102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</row>
    <row r="270" spans="1:21" ht="15.75" customHeight="1" x14ac:dyDescent="0.2">
      <c r="A270" s="102"/>
      <c r="B270" s="102"/>
      <c r="C270" s="52"/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</row>
    <row r="271" spans="1:21" ht="15.75" customHeight="1" x14ac:dyDescent="0.2">
      <c r="A271" s="102"/>
      <c r="B271" s="102"/>
      <c r="C271" s="52"/>
      <c r="D271" s="102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</row>
    <row r="272" spans="1:21" ht="15.75" customHeight="1" x14ac:dyDescent="0.2">
      <c r="A272" s="102"/>
      <c r="B272" s="102"/>
      <c r="C272" s="52"/>
      <c r="D272" s="102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</row>
    <row r="273" spans="1:21" ht="15.75" customHeight="1" x14ac:dyDescent="0.2">
      <c r="A273" s="102"/>
      <c r="B273" s="102"/>
      <c r="C273" s="52"/>
      <c r="D273" s="102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</row>
    <row r="274" spans="1:21" ht="15.75" customHeight="1" x14ac:dyDescent="0.2">
      <c r="A274" s="102"/>
      <c r="B274" s="102"/>
      <c r="C274" s="52"/>
      <c r="D274" s="102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</row>
    <row r="275" spans="1:21" ht="15.75" customHeight="1" x14ac:dyDescent="0.2">
      <c r="A275" s="102"/>
      <c r="B275" s="102"/>
      <c r="C275" s="52"/>
      <c r="D275" s="102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</row>
    <row r="276" spans="1:21" ht="15.75" customHeight="1" x14ac:dyDescent="0.2">
      <c r="A276" s="102"/>
      <c r="B276" s="102"/>
      <c r="C276" s="52"/>
      <c r="D276" s="102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</row>
    <row r="277" spans="1:21" ht="15.75" customHeight="1" x14ac:dyDescent="0.2">
      <c r="A277" s="102"/>
      <c r="B277" s="102"/>
      <c r="C277" s="52"/>
      <c r="D277" s="102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</row>
    <row r="278" spans="1:21" ht="15.75" customHeight="1" x14ac:dyDescent="0.2">
      <c r="A278" s="102"/>
      <c r="B278" s="102"/>
      <c r="C278" s="52"/>
      <c r="D278" s="102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</row>
    <row r="279" spans="1:21" ht="15.75" customHeight="1" x14ac:dyDescent="0.2">
      <c r="A279" s="102"/>
      <c r="B279" s="102"/>
      <c r="C279" s="52"/>
      <c r="D279" s="102"/>
      <c r="E279" s="102"/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</row>
    <row r="280" spans="1:21" ht="15.75" customHeight="1" x14ac:dyDescent="0.2">
      <c r="A280" s="102"/>
      <c r="B280" s="102"/>
      <c r="C280" s="52"/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</row>
    <row r="281" spans="1:21" ht="15.75" customHeight="1" x14ac:dyDescent="0.2">
      <c r="A281" s="102"/>
      <c r="B281" s="102"/>
      <c r="C281" s="52"/>
      <c r="D281" s="102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</row>
    <row r="282" spans="1:21" ht="15.75" customHeight="1" x14ac:dyDescent="0.2">
      <c r="A282" s="102"/>
      <c r="B282" s="102"/>
      <c r="C282" s="52"/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</row>
    <row r="283" spans="1:21" ht="15.75" customHeight="1" x14ac:dyDescent="0.2">
      <c r="A283" s="102"/>
      <c r="B283" s="102"/>
      <c r="C283" s="52"/>
      <c r="D283" s="102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</row>
    <row r="284" spans="1:21" ht="15.75" customHeight="1" x14ac:dyDescent="0.2">
      <c r="A284" s="102"/>
      <c r="B284" s="102"/>
      <c r="C284" s="52"/>
      <c r="D284" s="102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</row>
    <row r="285" spans="1:21" ht="15.75" customHeight="1" x14ac:dyDescent="0.2">
      <c r="A285" s="102"/>
      <c r="B285" s="102"/>
      <c r="C285" s="52"/>
      <c r="D285" s="102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</row>
    <row r="286" spans="1:21" ht="15.75" customHeight="1" x14ac:dyDescent="0.2">
      <c r="A286" s="102"/>
      <c r="B286" s="102"/>
      <c r="C286" s="52"/>
      <c r="D286" s="102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</row>
    <row r="287" spans="1:21" ht="15.75" customHeight="1" x14ac:dyDescent="0.2">
      <c r="A287" s="102"/>
      <c r="B287" s="102"/>
      <c r="C287" s="52"/>
      <c r="D287" s="102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</row>
    <row r="288" spans="1:21" ht="15.75" customHeight="1" x14ac:dyDescent="0.2">
      <c r="A288" s="102"/>
      <c r="B288" s="102"/>
      <c r="C288" s="52"/>
      <c r="D288" s="102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</row>
    <row r="289" spans="1:21" ht="15.75" customHeight="1" x14ac:dyDescent="0.2">
      <c r="A289" s="102"/>
      <c r="B289" s="102"/>
      <c r="C289" s="52"/>
      <c r="D289" s="102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</row>
    <row r="290" spans="1:21" ht="15.75" customHeight="1" x14ac:dyDescent="0.2">
      <c r="A290" s="102"/>
      <c r="B290" s="102"/>
      <c r="C290" s="52"/>
      <c r="D290" s="102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</row>
    <row r="291" spans="1:21" ht="15.75" customHeight="1" x14ac:dyDescent="0.2">
      <c r="A291" s="102"/>
      <c r="B291" s="102"/>
      <c r="C291" s="52"/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</row>
    <row r="292" spans="1:21" ht="15.75" customHeight="1" x14ac:dyDescent="0.2">
      <c r="A292" s="102"/>
      <c r="B292" s="102"/>
      <c r="C292" s="52"/>
      <c r="D292" s="102"/>
      <c r="E292" s="102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</row>
    <row r="293" spans="1:21" ht="15.75" customHeight="1" x14ac:dyDescent="0.2">
      <c r="A293" s="102"/>
      <c r="B293" s="102"/>
      <c r="C293" s="52"/>
      <c r="D293" s="102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</row>
    <row r="294" spans="1:21" ht="15.75" customHeight="1" x14ac:dyDescent="0.2">
      <c r="A294" s="102"/>
      <c r="B294" s="102"/>
      <c r="C294" s="52"/>
      <c r="D294" s="102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</row>
    <row r="295" spans="1:21" ht="15.75" customHeight="1" x14ac:dyDescent="0.2">
      <c r="A295" s="102"/>
      <c r="B295" s="102"/>
      <c r="C295" s="52"/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</row>
    <row r="296" spans="1:21" ht="15.75" customHeight="1" x14ac:dyDescent="0.2">
      <c r="A296" s="102"/>
      <c r="B296" s="102"/>
      <c r="C296" s="52"/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</row>
    <row r="297" spans="1:21" ht="15.75" customHeight="1" x14ac:dyDescent="0.2">
      <c r="A297" s="102"/>
      <c r="B297" s="102"/>
      <c r="C297" s="52"/>
      <c r="D297" s="102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</row>
    <row r="298" spans="1:21" ht="15.75" customHeight="1" x14ac:dyDescent="0.2">
      <c r="A298" s="102"/>
      <c r="B298" s="102"/>
      <c r="C298" s="52"/>
      <c r="D298" s="102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</row>
    <row r="299" spans="1:21" ht="15.75" customHeight="1" x14ac:dyDescent="0.2">
      <c r="A299" s="102"/>
      <c r="B299" s="102"/>
      <c r="C299" s="52"/>
      <c r="D299" s="102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</row>
    <row r="300" spans="1:21" ht="15.75" customHeight="1" x14ac:dyDescent="0.2">
      <c r="A300" s="102"/>
      <c r="B300" s="102"/>
      <c r="C300" s="52"/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</row>
    <row r="301" spans="1:21" ht="15.75" customHeight="1" x14ac:dyDescent="0.2">
      <c r="A301" s="102"/>
      <c r="B301" s="102"/>
      <c r="C301" s="52"/>
      <c r="D301" s="102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</row>
    <row r="302" spans="1:21" ht="15.75" customHeight="1" x14ac:dyDescent="0.2">
      <c r="A302" s="102"/>
      <c r="B302" s="102"/>
      <c r="C302" s="52"/>
      <c r="D302" s="102"/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</row>
    <row r="303" spans="1:21" ht="15.75" customHeight="1" x14ac:dyDescent="0.2">
      <c r="A303" s="102"/>
      <c r="B303" s="102"/>
      <c r="C303" s="52"/>
      <c r="D303" s="102"/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</row>
    <row r="304" spans="1:21" ht="15.75" customHeight="1" x14ac:dyDescent="0.2">
      <c r="A304" s="102"/>
      <c r="B304" s="102"/>
      <c r="C304" s="52"/>
      <c r="D304" s="102"/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</row>
    <row r="305" spans="1:21" ht="15.75" customHeight="1" x14ac:dyDescent="0.2">
      <c r="A305" s="102"/>
      <c r="B305" s="102"/>
      <c r="C305" s="52"/>
      <c r="D305" s="102"/>
      <c r="E305" s="102"/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</row>
    <row r="306" spans="1:21" ht="15.75" customHeight="1" x14ac:dyDescent="0.2">
      <c r="A306" s="102"/>
      <c r="B306" s="102"/>
      <c r="C306" s="52"/>
      <c r="D306" s="102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</row>
    <row r="307" spans="1:21" ht="15.75" customHeight="1" x14ac:dyDescent="0.2">
      <c r="A307" s="102"/>
      <c r="B307" s="102"/>
      <c r="C307" s="52"/>
      <c r="D307" s="102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</row>
    <row r="308" spans="1:21" ht="15.75" customHeight="1" x14ac:dyDescent="0.2">
      <c r="A308" s="102"/>
      <c r="B308" s="102"/>
      <c r="C308" s="52"/>
      <c r="D308" s="102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</row>
    <row r="309" spans="1:21" ht="15.75" customHeight="1" x14ac:dyDescent="0.2">
      <c r="A309" s="102"/>
      <c r="B309" s="102"/>
      <c r="C309" s="52"/>
      <c r="D309" s="102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</row>
    <row r="310" spans="1:21" ht="15.75" customHeight="1" x14ac:dyDescent="0.2">
      <c r="A310" s="102"/>
      <c r="B310" s="102"/>
      <c r="C310" s="52"/>
      <c r="D310" s="102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</row>
    <row r="311" spans="1:21" ht="15.75" customHeight="1" x14ac:dyDescent="0.2">
      <c r="A311" s="102"/>
      <c r="B311" s="102"/>
      <c r="C311" s="52"/>
      <c r="D311" s="102"/>
      <c r="E311" s="102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</row>
    <row r="312" spans="1:21" ht="15.75" customHeight="1" x14ac:dyDescent="0.2">
      <c r="A312" s="102"/>
      <c r="B312" s="102"/>
      <c r="C312" s="52"/>
      <c r="D312" s="102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</row>
    <row r="313" spans="1:21" ht="15.75" customHeight="1" x14ac:dyDescent="0.2">
      <c r="A313" s="102"/>
      <c r="B313" s="102"/>
      <c r="C313" s="52"/>
      <c r="D313" s="102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</row>
    <row r="314" spans="1:21" ht="15.75" customHeight="1" x14ac:dyDescent="0.2">
      <c r="A314" s="102"/>
      <c r="B314" s="102"/>
      <c r="C314" s="52"/>
      <c r="D314" s="102"/>
      <c r="E314" s="102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</row>
    <row r="315" spans="1:21" ht="15.75" customHeight="1" x14ac:dyDescent="0.2">
      <c r="A315" s="102"/>
      <c r="B315" s="102"/>
      <c r="C315" s="52"/>
      <c r="D315" s="102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</row>
    <row r="316" spans="1:21" ht="15.75" customHeight="1" x14ac:dyDescent="0.2">
      <c r="A316" s="102"/>
      <c r="B316" s="102"/>
      <c r="C316" s="52"/>
      <c r="D316" s="102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</row>
    <row r="317" spans="1:21" ht="15.75" customHeight="1" x14ac:dyDescent="0.2">
      <c r="A317" s="102"/>
      <c r="B317" s="102"/>
      <c r="C317" s="52"/>
      <c r="D317" s="102"/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</row>
    <row r="318" spans="1:21" ht="15.75" customHeight="1" x14ac:dyDescent="0.2">
      <c r="A318" s="102"/>
      <c r="B318" s="102"/>
      <c r="C318" s="52"/>
      <c r="D318" s="102"/>
      <c r="E318" s="102"/>
      <c r="F318" s="102"/>
      <c r="G318" s="102"/>
      <c r="H318" s="102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</row>
    <row r="319" spans="1:21" ht="15.75" customHeight="1" x14ac:dyDescent="0.2">
      <c r="A319" s="102"/>
      <c r="B319" s="102"/>
      <c r="C319" s="52"/>
      <c r="D319" s="102"/>
      <c r="E319" s="102"/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</row>
    <row r="320" spans="1:21" ht="15.75" customHeight="1" x14ac:dyDescent="0.2">
      <c r="A320" s="102"/>
      <c r="B320" s="102"/>
      <c r="C320" s="52"/>
      <c r="D320" s="102"/>
      <c r="E320" s="102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</row>
    <row r="321" spans="1:21" ht="15.75" customHeight="1" x14ac:dyDescent="0.2">
      <c r="A321" s="102"/>
      <c r="B321" s="102"/>
      <c r="C321" s="52"/>
      <c r="D321" s="102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</row>
    <row r="322" spans="1:21" ht="15.75" customHeight="1" x14ac:dyDescent="0.2">
      <c r="A322" s="102"/>
      <c r="B322" s="102"/>
      <c r="C322" s="52"/>
      <c r="D322" s="102"/>
      <c r="E322" s="102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</row>
    <row r="323" spans="1:21" ht="15.75" customHeight="1" x14ac:dyDescent="0.2">
      <c r="A323" s="102"/>
      <c r="B323" s="102"/>
      <c r="C323" s="52"/>
      <c r="D323" s="102"/>
      <c r="E323" s="102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</row>
    <row r="324" spans="1:21" ht="15.75" customHeight="1" x14ac:dyDescent="0.2">
      <c r="A324" s="102"/>
      <c r="B324" s="102"/>
      <c r="C324" s="52"/>
      <c r="D324" s="102"/>
      <c r="E324" s="102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</row>
    <row r="325" spans="1:21" ht="15.75" customHeight="1" x14ac:dyDescent="0.2">
      <c r="A325" s="102"/>
      <c r="B325" s="102"/>
      <c r="C325" s="52"/>
      <c r="D325" s="102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</row>
    <row r="326" spans="1:21" ht="15.75" customHeight="1" x14ac:dyDescent="0.2">
      <c r="A326" s="102"/>
      <c r="B326" s="102"/>
      <c r="C326" s="52"/>
      <c r="D326" s="102"/>
      <c r="E326" s="102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</row>
    <row r="327" spans="1:21" ht="15.75" customHeight="1" x14ac:dyDescent="0.2">
      <c r="A327" s="102"/>
      <c r="B327" s="102"/>
      <c r="C327" s="52"/>
      <c r="D327" s="102"/>
      <c r="E327" s="102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</row>
    <row r="328" spans="1:21" ht="15.75" customHeight="1" x14ac:dyDescent="0.2">
      <c r="A328" s="102"/>
      <c r="B328" s="102"/>
      <c r="C328" s="52"/>
      <c r="D328" s="102"/>
      <c r="E328" s="102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</row>
    <row r="329" spans="1:21" ht="15.75" customHeight="1" x14ac:dyDescent="0.2">
      <c r="A329" s="102"/>
      <c r="B329" s="102"/>
      <c r="C329" s="52"/>
      <c r="D329" s="102"/>
      <c r="E329" s="102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</row>
    <row r="330" spans="1:21" ht="15.75" customHeight="1" x14ac:dyDescent="0.2">
      <c r="A330" s="102"/>
      <c r="B330" s="102"/>
      <c r="C330" s="52"/>
      <c r="D330" s="102"/>
      <c r="E330" s="102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</row>
    <row r="331" spans="1:21" ht="15.75" customHeight="1" x14ac:dyDescent="0.2">
      <c r="A331" s="102"/>
      <c r="B331" s="102"/>
      <c r="C331" s="52"/>
      <c r="D331" s="102"/>
      <c r="E331" s="102"/>
      <c r="F331" s="102"/>
      <c r="G331" s="102"/>
      <c r="H331" s="102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</row>
    <row r="332" spans="1:21" ht="15.75" customHeight="1" x14ac:dyDescent="0.2">
      <c r="A332" s="102"/>
      <c r="B332" s="102"/>
      <c r="C332" s="52"/>
      <c r="D332" s="102"/>
      <c r="E332" s="102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</row>
    <row r="333" spans="1:21" ht="15.75" customHeight="1" x14ac:dyDescent="0.2">
      <c r="A333" s="102"/>
      <c r="B333" s="102"/>
      <c r="C333" s="52"/>
      <c r="D333" s="102"/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</row>
    <row r="334" spans="1:21" ht="15.75" customHeight="1" x14ac:dyDescent="0.2">
      <c r="A334" s="102"/>
      <c r="B334" s="102"/>
      <c r="C334" s="52"/>
      <c r="D334" s="102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</row>
    <row r="335" spans="1:21" ht="15.75" customHeight="1" x14ac:dyDescent="0.2">
      <c r="A335" s="102"/>
      <c r="B335" s="102"/>
      <c r="C335" s="52"/>
      <c r="D335" s="102"/>
      <c r="E335" s="102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</row>
    <row r="336" spans="1:21" ht="15.75" customHeight="1" x14ac:dyDescent="0.2">
      <c r="A336" s="102"/>
      <c r="B336" s="102"/>
      <c r="C336" s="52"/>
      <c r="D336" s="102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</row>
    <row r="337" spans="1:21" ht="15.75" customHeight="1" x14ac:dyDescent="0.2">
      <c r="A337" s="102"/>
      <c r="B337" s="102"/>
      <c r="C337" s="52"/>
      <c r="D337" s="102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</row>
    <row r="338" spans="1:21" ht="15.75" customHeight="1" x14ac:dyDescent="0.2">
      <c r="A338" s="102"/>
      <c r="B338" s="102"/>
      <c r="C338" s="52"/>
      <c r="D338" s="102"/>
      <c r="E338" s="102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</row>
    <row r="339" spans="1:21" ht="15.75" customHeight="1" x14ac:dyDescent="0.2">
      <c r="A339" s="102"/>
      <c r="B339" s="102"/>
      <c r="C339" s="52"/>
      <c r="D339" s="102"/>
      <c r="E339" s="102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</row>
    <row r="340" spans="1:21" ht="15.75" customHeight="1" x14ac:dyDescent="0.2">
      <c r="A340" s="102"/>
      <c r="B340" s="102"/>
      <c r="C340" s="52"/>
      <c r="D340" s="102"/>
      <c r="E340" s="102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</row>
    <row r="341" spans="1:21" ht="15.75" customHeight="1" x14ac:dyDescent="0.2">
      <c r="A341" s="102"/>
      <c r="B341" s="102"/>
      <c r="C341" s="52"/>
      <c r="D341" s="102"/>
      <c r="E341" s="102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</row>
    <row r="342" spans="1:21" ht="15.75" customHeight="1" x14ac:dyDescent="0.2">
      <c r="A342" s="102"/>
      <c r="B342" s="102"/>
      <c r="C342" s="52"/>
      <c r="D342" s="102"/>
      <c r="E342" s="102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</row>
    <row r="343" spans="1:21" ht="15.75" customHeight="1" x14ac:dyDescent="0.2">
      <c r="A343" s="102"/>
      <c r="B343" s="102"/>
      <c r="C343" s="52"/>
      <c r="D343" s="102"/>
      <c r="E343" s="102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</row>
    <row r="344" spans="1:21" ht="15.75" customHeight="1" x14ac:dyDescent="0.2">
      <c r="A344" s="102"/>
      <c r="B344" s="102"/>
      <c r="C344" s="52"/>
      <c r="D344" s="102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</row>
    <row r="345" spans="1:21" ht="15.75" customHeight="1" x14ac:dyDescent="0.2">
      <c r="A345" s="102"/>
      <c r="B345" s="102"/>
      <c r="C345" s="5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</row>
    <row r="346" spans="1:21" ht="15.75" customHeight="1" x14ac:dyDescent="0.2">
      <c r="A346" s="102"/>
      <c r="B346" s="102"/>
      <c r="C346" s="5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</row>
    <row r="347" spans="1:21" ht="15.75" customHeight="1" x14ac:dyDescent="0.2">
      <c r="A347" s="102"/>
      <c r="B347" s="102"/>
      <c r="C347" s="5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</row>
    <row r="348" spans="1:21" ht="15.75" customHeight="1" x14ac:dyDescent="0.2">
      <c r="A348" s="102"/>
      <c r="B348" s="102"/>
      <c r="C348" s="5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</row>
    <row r="349" spans="1:21" ht="15.75" customHeight="1" x14ac:dyDescent="0.2">
      <c r="A349" s="102"/>
      <c r="B349" s="102"/>
      <c r="C349" s="5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</row>
    <row r="350" spans="1:21" ht="15.75" customHeight="1" x14ac:dyDescent="0.2">
      <c r="A350" s="102"/>
      <c r="B350" s="102"/>
      <c r="C350" s="5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</row>
    <row r="351" spans="1:21" ht="15.75" customHeight="1" x14ac:dyDescent="0.2">
      <c r="A351" s="102"/>
      <c r="B351" s="102"/>
      <c r="C351" s="5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</row>
    <row r="352" spans="1:21" ht="15.75" customHeight="1" x14ac:dyDescent="0.2">
      <c r="A352" s="102"/>
      <c r="B352" s="102"/>
      <c r="C352" s="5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</row>
    <row r="353" spans="1:21" ht="15.75" customHeight="1" x14ac:dyDescent="0.2">
      <c r="A353" s="102"/>
      <c r="B353" s="102"/>
      <c r="C353" s="5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</row>
    <row r="354" spans="1:21" ht="15.75" customHeight="1" x14ac:dyDescent="0.2">
      <c r="A354" s="102"/>
      <c r="B354" s="102"/>
      <c r="C354" s="5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</row>
    <row r="355" spans="1:21" ht="15.75" customHeight="1" x14ac:dyDescent="0.2">
      <c r="A355" s="102"/>
      <c r="B355" s="102"/>
      <c r="C355" s="5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</row>
    <row r="356" spans="1:21" ht="15.75" customHeight="1" x14ac:dyDescent="0.2">
      <c r="A356" s="102"/>
      <c r="B356" s="102"/>
      <c r="C356" s="5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</row>
    <row r="357" spans="1:21" ht="15.75" customHeight="1" x14ac:dyDescent="0.2">
      <c r="A357" s="102"/>
      <c r="B357" s="102"/>
      <c r="C357" s="5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</row>
    <row r="358" spans="1:21" ht="15.75" customHeight="1" x14ac:dyDescent="0.2">
      <c r="A358" s="102"/>
      <c r="B358" s="102"/>
      <c r="C358" s="5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</row>
    <row r="359" spans="1:21" ht="15.75" customHeight="1" x14ac:dyDescent="0.2">
      <c r="A359" s="102"/>
      <c r="B359" s="102"/>
      <c r="C359" s="5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</row>
    <row r="360" spans="1:21" ht="15.75" customHeight="1" x14ac:dyDescent="0.2">
      <c r="A360" s="102"/>
      <c r="B360" s="102"/>
      <c r="C360" s="5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</row>
    <row r="361" spans="1:21" ht="15.75" customHeight="1" x14ac:dyDescent="0.2">
      <c r="A361" s="102"/>
      <c r="B361" s="102"/>
      <c r="C361" s="5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</row>
    <row r="362" spans="1:21" ht="15.75" customHeight="1" x14ac:dyDescent="0.2">
      <c r="A362" s="102"/>
      <c r="B362" s="102"/>
      <c r="C362" s="5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</row>
    <row r="363" spans="1:21" ht="15.75" customHeight="1" x14ac:dyDescent="0.2">
      <c r="A363" s="102"/>
      <c r="B363" s="102"/>
      <c r="C363" s="5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</row>
    <row r="364" spans="1:21" ht="15.75" customHeight="1" x14ac:dyDescent="0.2">
      <c r="A364" s="102"/>
      <c r="B364" s="102"/>
      <c r="C364" s="5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</row>
    <row r="365" spans="1:21" ht="15.75" customHeight="1" x14ac:dyDescent="0.2">
      <c r="A365" s="102"/>
      <c r="B365" s="102"/>
      <c r="C365" s="5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</row>
    <row r="366" spans="1:21" ht="15.75" customHeight="1" x14ac:dyDescent="0.2">
      <c r="A366" s="102"/>
      <c r="B366" s="102"/>
      <c r="C366" s="5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</row>
    <row r="367" spans="1:21" ht="15.75" customHeight="1" x14ac:dyDescent="0.2">
      <c r="A367" s="102"/>
      <c r="B367" s="102"/>
      <c r="C367" s="5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</row>
    <row r="368" spans="1:21" ht="15.75" customHeight="1" x14ac:dyDescent="0.2">
      <c r="A368" s="102"/>
      <c r="B368" s="102"/>
      <c r="C368" s="5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</row>
    <row r="369" spans="1:21" ht="15.75" customHeight="1" x14ac:dyDescent="0.2">
      <c r="A369" s="102"/>
      <c r="B369" s="102"/>
      <c r="C369" s="5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</row>
    <row r="370" spans="1:21" ht="15.75" customHeight="1" x14ac:dyDescent="0.2">
      <c r="A370" s="102"/>
      <c r="B370" s="102"/>
      <c r="C370" s="5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</row>
    <row r="371" spans="1:21" ht="15.75" customHeight="1" x14ac:dyDescent="0.2">
      <c r="A371" s="102"/>
      <c r="B371" s="102"/>
      <c r="C371" s="5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</row>
    <row r="372" spans="1:21" ht="15.75" customHeight="1" x14ac:dyDescent="0.2">
      <c r="A372" s="102"/>
      <c r="B372" s="102"/>
      <c r="C372" s="5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</row>
    <row r="373" spans="1:21" ht="15.75" customHeight="1" x14ac:dyDescent="0.2">
      <c r="A373" s="102"/>
      <c r="B373" s="102"/>
      <c r="C373" s="5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</row>
    <row r="374" spans="1:21" ht="15.75" customHeight="1" x14ac:dyDescent="0.2">
      <c r="A374" s="102"/>
      <c r="B374" s="102"/>
      <c r="C374" s="5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</row>
    <row r="375" spans="1:21" ht="15.75" customHeight="1" x14ac:dyDescent="0.2">
      <c r="A375" s="102"/>
      <c r="B375" s="102"/>
      <c r="C375" s="5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</row>
    <row r="376" spans="1:21" ht="15.75" customHeight="1" x14ac:dyDescent="0.2">
      <c r="A376" s="102"/>
      <c r="B376" s="102"/>
      <c r="C376" s="5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</row>
    <row r="377" spans="1:21" ht="15.75" customHeight="1" x14ac:dyDescent="0.2">
      <c r="A377" s="102"/>
      <c r="B377" s="102"/>
      <c r="C377" s="5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</row>
    <row r="378" spans="1:21" ht="15.75" customHeight="1" x14ac:dyDescent="0.2">
      <c r="A378" s="102"/>
      <c r="B378" s="102"/>
      <c r="C378" s="5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</row>
    <row r="379" spans="1:21" ht="15.75" customHeight="1" x14ac:dyDescent="0.2">
      <c r="A379" s="102"/>
      <c r="B379" s="102"/>
      <c r="C379" s="5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</row>
    <row r="380" spans="1:21" ht="15.75" customHeight="1" x14ac:dyDescent="0.2">
      <c r="A380" s="102"/>
      <c r="B380" s="102"/>
      <c r="C380" s="5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</row>
    <row r="381" spans="1:21" ht="15.75" customHeight="1" x14ac:dyDescent="0.2">
      <c r="A381" s="102"/>
      <c r="B381" s="102"/>
      <c r="C381" s="5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</row>
    <row r="382" spans="1:21" ht="15.75" customHeight="1" x14ac:dyDescent="0.2">
      <c r="A382" s="102"/>
      <c r="B382" s="102"/>
      <c r="C382" s="5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</row>
    <row r="383" spans="1:21" ht="15.75" customHeight="1" x14ac:dyDescent="0.2">
      <c r="A383" s="102"/>
      <c r="B383" s="102"/>
      <c r="C383" s="5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</row>
    <row r="384" spans="1:21" ht="15.75" customHeight="1" x14ac:dyDescent="0.2">
      <c r="A384" s="102"/>
      <c r="B384" s="102"/>
      <c r="C384" s="5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</row>
    <row r="385" spans="1:21" ht="15.75" customHeight="1" x14ac:dyDescent="0.2">
      <c r="A385" s="102"/>
      <c r="B385" s="102"/>
      <c r="C385" s="5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</row>
    <row r="386" spans="1:21" ht="15.75" customHeight="1" x14ac:dyDescent="0.2">
      <c r="A386" s="102"/>
      <c r="B386" s="102"/>
      <c r="C386" s="5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</row>
    <row r="387" spans="1:21" ht="15.75" customHeight="1" x14ac:dyDescent="0.2">
      <c r="A387" s="102"/>
      <c r="B387" s="102"/>
      <c r="C387" s="5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</row>
    <row r="388" spans="1:21" ht="15.75" customHeight="1" x14ac:dyDescent="0.2">
      <c r="A388" s="102"/>
      <c r="B388" s="102"/>
      <c r="C388" s="5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</row>
    <row r="389" spans="1:21" ht="15.75" customHeight="1" x14ac:dyDescent="0.2">
      <c r="A389" s="102"/>
      <c r="B389" s="102"/>
      <c r="C389" s="5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</row>
    <row r="390" spans="1:21" ht="15.75" customHeight="1" x14ac:dyDescent="0.2">
      <c r="A390" s="102"/>
      <c r="B390" s="102"/>
      <c r="C390" s="5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</row>
    <row r="391" spans="1:21" ht="15.75" customHeight="1" x14ac:dyDescent="0.2">
      <c r="A391" s="102"/>
      <c r="B391" s="102"/>
      <c r="C391" s="5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</row>
    <row r="392" spans="1:21" ht="15.75" customHeight="1" x14ac:dyDescent="0.2">
      <c r="A392" s="102"/>
      <c r="B392" s="102"/>
      <c r="C392" s="5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</row>
    <row r="393" spans="1:21" ht="15.75" customHeight="1" x14ac:dyDescent="0.2">
      <c r="A393" s="102"/>
      <c r="B393" s="102"/>
      <c r="C393" s="5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</row>
    <row r="394" spans="1:21" ht="15.75" customHeight="1" x14ac:dyDescent="0.2">
      <c r="A394" s="102"/>
      <c r="B394" s="102"/>
      <c r="C394" s="5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</row>
    <row r="395" spans="1:21" ht="15.75" customHeight="1" x14ac:dyDescent="0.2">
      <c r="A395" s="102"/>
      <c r="B395" s="102"/>
      <c r="C395" s="5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</row>
    <row r="396" spans="1:21" ht="15.75" customHeight="1" x14ac:dyDescent="0.2">
      <c r="A396" s="102"/>
      <c r="B396" s="102"/>
      <c r="C396" s="5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</row>
    <row r="397" spans="1:21" ht="15.75" customHeight="1" x14ac:dyDescent="0.2">
      <c r="A397" s="102"/>
      <c r="B397" s="102"/>
      <c r="C397" s="5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</row>
    <row r="398" spans="1:21" ht="15.75" customHeight="1" x14ac:dyDescent="0.2">
      <c r="A398" s="102"/>
      <c r="B398" s="102"/>
      <c r="C398" s="5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</row>
    <row r="399" spans="1:21" ht="15.75" customHeight="1" x14ac:dyDescent="0.2">
      <c r="A399" s="102"/>
      <c r="B399" s="102"/>
      <c r="C399" s="5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</row>
    <row r="400" spans="1:21" ht="15.75" customHeight="1" x14ac:dyDescent="0.2">
      <c r="A400" s="102"/>
      <c r="B400" s="102"/>
      <c r="C400" s="5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</row>
    <row r="401" spans="1:21" ht="15.75" customHeight="1" x14ac:dyDescent="0.2">
      <c r="A401" s="102"/>
      <c r="B401" s="102"/>
      <c r="C401" s="5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</row>
    <row r="402" spans="1:21" ht="15.75" customHeight="1" x14ac:dyDescent="0.2">
      <c r="A402" s="102"/>
      <c r="B402" s="102"/>
      <c r="C402" s="5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</row>
    <row r="403" spans="1:21" ht="15.75" customHeight="1" x14ac:dyDescent="0.2">
      <c r="A403" s="102"/>
      <c r="B403" s="102"/>
      <c r="C403" s="5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</row>
    <row r="404" spans="1:21" ht="15.75" customHeight="1" x14ac:dyDescent="0.2">
      <c r="A404" s="102"/>
      <c r="B404" s="102"/>
      <c r="C404" s="5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</row>
    <row r="405" spans="1:21" ht="15.75" customHeight="1" x14ac:dyDescent="0.2">
      <c r="A405" s="102"/>
      <c r="B405" s="102"/>
      <c r="C405" s="5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</row>
    <row r="406" spans="1:21" ht="15.75" customHeight="1" x14ac:dyDescent="0.2">
      <c r="A406" s="102"/>
      <c r="B406" s="102"/>
      <c r="C406" s="5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</row>
    <row r="407" spans="1:21" ht="15.75" customHeight="1" x14ac:dyDescent="0.2">
      <c r="A407" s="102"/>
      <c r="B407" s="102"/>
      <c r="C407" s="5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</row>
    <row r="408" spans="1:21" ht="15.75" customHeight="1" x14ac:dyDescent="0.2">
      <c r="A408" s="102"/>
      <c r="B408" s="102"/>
      <c r="C408" s="5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</row>
    <row r="409" spans="1:21" ht="15.75" customHeight="1" x14ac:dyDescent="0.2">
      <c r="A409" s="102"/>
      <c r="B409" s="102"/>
      <c r="C409" s="5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</row>
    <row r="410" spans="1:21" ht="15.75" customHeight="1" x14ac:dyDescent="0.2">
      <c r="A410" s="102"/>
      <c r="B410" s="102"/>
      <c r="C410" s="5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</row>
    <row r="411" spans="1:21" ht="15.75" customHeight="1" x14ac:dyDescent="0.2">
      <c r="A411" s="102"/>
      <c r="B411" s="102"/>
      <c r="C411" s="5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</row>
    <row r="412" spans="1:21" ht="15.75" customHeight="1" x14ac:dyDescent="0.2">
      <c r="A412" s="102"/>
      <c r="B412" s="102"/>
      <c r="C412" s="5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</row>
    <row r="413" spans="1:21" ht="15.75" customHeight="1" x14ac:dyDescent="0.2">
      <c r="A413" s="102"/>
      <c r="B413" s="102"/>
      <c r="C413" s="5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</row>
    <row r="414" spans="1:21" ht="15.75" customHeight="1" x14ac:dyDescent="0.2">
      <c r="A414" s="102"/>
      <c r="B414" s="102"/>
      <c r="C414" s="5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</row>
    <row r="415" spans="1:21" ht="15.75" customHeight="1" x14ac:dyDescent="0.2">
      <c r="A415" s="102"/>
      <c r="B415" s="102"/>
      <c r="C415" s="5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</row>
    <row r="416" spans="1:21" ht="15.75" customHeight="1" x14ac:dyDescent="0.2">
      <c r="A416" s="102"/>
      <c r="B416" s="102"/>
      <c r="C416" s="5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</row>
    <row r="417" spans="1:21" ht="15.75" customHeight="1" x14ac:dyDescent="0.2">
      <c r="A417" s="102"/>
      <c r="B417" s="102"/>
      <c r="C417" s="5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</row>
    <row r="418" spans="1:21" ht="15.75" customHeight="1" x14ac:dyDescent="0.2">
      <c r="A418" s="102"/>
      <c r="B418" s="102"/>
      <c r="C418" s="5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</row>
    <row r="419" spans="1:21" ht="15.75" customHeight="1" x14ac:dyDescent="0.2">
      <c r="A419" s="102"/>
      <c r="B419" s="102"/>
      <c r="C419" s="5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</row>
    <row r="420" spans="1:21" ht="15.75" customHeight="1" x14ac:dyDescent="0.2">
      <c r="A420" s="102"/>
      <c r="B420" s="102"/>
      <c r="C420" s="5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</row>
    <row r="421" spans="1:21" ht="15.75" customHeight="1" x14ac:dyDescent="0.2">
      <c r="A421" s="102"/>
      <c r="B421" s="102"/>
      <c r="C421" s="5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</row>
    <row r="422" spans="1:21" ht="15.75" customHeight="1" x14ac:dyDescent="0.2">
      <c r="A422" s="102"/>
      <c r="B422" s="102"/>
      <c r="C422" s="5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</row>
    <row r="423" spans="1:21" ht="15.75" customHeight="1" x14ac:dyDescent="0.2">
      <c r="A423" s="102"/>
      <c r="B423" s="102"/>
      <c r="C423" s="5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</row>
    <row r="424" spans="1:21" ht="15.75" customHeight="1" x14ac:dyDescent="0.2">
      <c r="A424" s="102"/>
      <c r="B424" s="102"/>
      <c r="C424" s="5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</row>
    <row r="425" spans="1:21" ht="15.75" customHeight="1" x14ac:dyDescent="0.2">
      <c r="A425" s="102"/>
      <c r="B425" s="102"/>
      <c r="C425" s="5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</row>
    <row r="426" spans="1:21" ht="15.75" customHeight="1" x14ac:dyDescent="0.2">
      <c r="A426" s="102"/>
      <c r="B426" s="102"/>
      <c r="C426" s="5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</row>
    <row r="427" spans="1:21" ht="15.75" customHeight="1" x14ac:dyDescent="0.2">
      <c r="A427" s="102"/>
      <c r="B427" s="102"/>
      <c r="C427" s="5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</row>
    <row r="428" spans="1:21" ht="15.75" customHeight="1" x14ac:dyDescent="0.2">
      <c r="A428" s="102"/>
      <c r="B428" s="102"/>
      <c r="C428" s="5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</row>
    <row r="429" spans="1:21" ht="15.75" customHeight="1" x14ac:dyDescent="0.2">
      <c r="A429" s="102"/>
      <c r="B429" s="102"/>
      <c r="C429" s="5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</row>
    <row r="430" spans="1:21" ht="15.75" customHeight="1" x14ac:dyDescent="0.2">
      <c r="A430" s="102"/>
      <c r="B430" s="102"/>
      <c r="C430" s="5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</row>
    <row r="431" spans="1:21" ht="15.75" customHeight="1" x14ac:dyDescent="0.2">
      <c r="A431" s="102"/>
      <c r="B431" s="102"/>
      <c r="C431" s="5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</row>
    <row r="432" spans="1:21" ht="15.75" customHeight="1" x14ac:dyDescent="0.2">
      <c r="A432" s="102"/>
      <c r="B432" s="102"/>
      <c r="C432" s="5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</row>
    <row r="433" spans="1:21" ht="15.75" customHeight="1" x14ac:dyDescent="0.2">
      <c r="A433" s="102"/>
      <c r="B433" s="102"/>
      <c r="C433" s="5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</row>
    <row r="434" spans="1:21" ht="15.75" customHeight="1" x14ac:dyDescent="0.2">
      <c r="A434" s="102"/>
      <c r="B434" s="102"/>
      <c r="C434" s="5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</row>
    <row r="435" spans="1:21" ht="15.75" customHeight="1" x14ac:dyDescent="0.2">
      <c r="A435" s="102"/>
      <c r="B435" s="102"/>
      <c r="C435" s="5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</row>
    <row r="436" spans="1:21" ht="15.75" customHeight="1" x14ac:dyDescent="0.2">
      <c r="A436" s="102"/>
      <c r="B436" s="102"/>
      <c r="C436" s="5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</row>
    <row r="437" spans="1:21" ht="15.75" customHeight="1" x14ac:dyDescent="0.2">
      <c r="A437" s="102"/>
      <c r="B437" s="102"/>
      <c r="C437" s="5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</row>
    <row r="438" spans="1:21" ht="15.75" customHeight="1" x14ac:dyDescent="0.2">
      <c r="A438" s="102"/>
      <c r="B438" s="102"/>
      <c r="C438" s="5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</row>
    <row r="439" spans="1:21" ht="15.75" customHeight="1" x14ac:dyDescent="0.2">
      <c r="A439" s="102"/>
      <c r="B439" s="102"/>
      <c r="C439" s="5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</row>
    <row r="440" spans="1:21" ht="15.75" customHeight="1" x14ac:dyDescent="0.2">
      <c r="A440" s="102"/>
      <c r="B440" s="102"/>
      <c r="C440" s="5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</row>
    <row r="441" spans="1:21" ht="15.75" customHeight="1" x14ac:dyDescent="0.2">
      <c r="A441" s="102"/>
      <c r="B441" s="102"/>
      <c r="C441" s="5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</row>
    <row r="442" spans="1:21" ht="15.75" customHeight="1" x14ac:dyDescent="0.2">
      <c r="A442" s="102"/>
      <c r="B442" s="102"/>
      <c r="C442" s="5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</row>
    <row r="443" spans="1:21" ht="15.75" customHeight="1" x14ac:dyDescent="0.2">
      <c r="A443" s="102"/>
      <c r="B443" s="102"/>
      <c r="C443" s="5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</row>
    <row r="444" spans="1:21" ht="15.75" customHeight="1" x14ac:dyDescent="0.2">
      <c r="A444" s="102"/>
      <c r="B444" s="102"/>
      <c r="C444" s="5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</row>
    <row r="445" spans="1:21" ht="15.75" customHeight="1" x14ac:dyDescent="0.2">
      <c r="A445" s="102"/>
      <c r="B445" s="102"/>
      <c r="C445" s="5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</row>
    <row r="446" spans="1:21" ht="15.75" customHeight="1" x14ac:dyDescent="0.2">
      <c r="A446" s="102"/>
      <c r="B446" s="102"/>
      <c r="C446" s="5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</row>
    <row r="447" spans="1:21" ht="15.75" customHeight="1" x14ac:dyDescent="0.2">
      <c r="A447" s="102"/>
      <c r="B447" s="102"/>
      <c r="C447" s="5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</row>
    <row r="448" spans="1:21" ht="15.75" customHeight="1" x14ac:dyDescent="0.2">
      <c r="A448" s="102"/>
      <c r="B448" s="102"/>
      <c r="C448" s="5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</row>
    <row r="449" spans="1:21" ht="15.75" customHeight="1" x14ac:dyDescent="0.2">
      <c r="A449" s="102"/>
      <c r="B449" s="102"/>
      <c r="C449" s="5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</row>
    <row r="450" spans="1:21" ht="15.75" customHeight="1" x14ac:dyDescent="0.2">
      <c r="A450" s="102"/>
      <c r="B450" s="102"/>
      <c r="C450" s="5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</row>
    <row r="451" spans="1:21" ht="15.75" customHeight="1" x14ac:dyDescent="0.2">
      <c r="A451" s="102"/>
      <c r="B451" s="102"/>
      <c r="C451" s="5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</row>
    <row r="452" spans="1:21" ht="15.75" customHeight="1" x14ac:dyDescent="0.2">
      <c r="A452" s="102"/>
      <c r="B452" s="102"/>
      <c r="C452" s="5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</row>
    <row r="453" spans="1:21" ht="15.75" customHeight="1" x14ac:dyDescent="0.2">
      <c r="A453" s="102"/>
      <c r="B453" s="102"/>
      <c r="C453" s="5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</row>
    <row r="454" spans="1:21" ht="15.75" customHeight="1" x14ac:dyDescent="0.2">
      <c r="A454" s="102"/>
      <c r="B454" s="102"/>
      <c r="C454" s="5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</row>
    <row r="455" spans="1:21" ht="15.75" customHeight="1" x14ac:dyDescent="0.2">
      <c r="A455" s="102"/>
      <c r="B455" s="102"/>
      <c r="C455" s="5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</row>
    <row r="456" spans="1:21" ht="15.75" customHeight="1" x14ac:dyDescent="0.2">
      <c r="A456" s="102"/>
      <c r="B456" s="102"/>
      <c r="C456" s="5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</row>
    <row r="457" spans="1:21" ht="15.75" customHeight="1" x14ac:dyDescent="0.2">
      <c r="A457" s="102"/>
      <c r="B457" s="102"/>
      <c r="C457" s="5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</row>
    <row r="458" spans="1:21" ht="15.75" customHeight="1" x14ac:dyDescent="0.2">
      <c r="A458" s="102"/>
      <c r="B458" s="102"/>
      <c r="C458" s="5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</row>
    <row r="459" spans="1:21" ht="15.75" customHeight="1" x14ac:dyDescent="0.2">
      <c r="A459" s="102"/>
      <c r="B459" s="102"/>
      <c r="C459" s="5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</row>
    <row r="460" spans="1:21" ht="15.75" customHeight="1" x14ac:dyDescent="0.2">
      <c r="A460" s="102"/>
      <c r="B460" s="102"/>
      <c r="C460" s="5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</row>
    <row r="461" spans="1:21" ht="15.75" customHeight="1" x14ac:dyDescent="0.2">
      <c r="A461" s="102"/>
      <c r="B461" s="102"/>
      <c r="C461" s="5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</row>
    <row r="462" spans="1:21" ht="15.75" customHeight="1" x14ac:dyDescent="0.2">
      <c r="A462" s="102"/>
      <c r="B462" s="102"/>
      <c r="C462" s="52"/>
      <c r="D462" s="102"/>
      <c r="E462" s="102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</row>
    <row r="463" spans="1:21" ht="15.75" customHeight="1" x14ac:dyDescent="0.2">
      <c r="A463" s="102"/>
      <c r="B463" s="102"/>
      <c r="C463" s="52"/>
      <c r="D463" s="102"/>
      <c r="E463" s="102"/>
      <c r="F463" s="102"/>
      <c r="G463" s="102"/>
      <c r="H463" s="102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</row>
    <row r="464" spans="1:21" ht="15.75" customHeight="1" x14ac:dyDescent="0.2">
      <c r="A464" s="102"/>
      <c r="B464" s="102"/>
      <c r="C464" s="52"/>
      <c r="D464" s="102"/>
      <c r="E464" s="102"/>
      <c r="F464" s="102"/>
      <c r="G464" s="102"/>
      <c r="H464" s="102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</row>
    <row r="465" spans="1:21" ht="15.75" customHeight="1" x14ac:dyDescent="0.2">
      <c r="A465" s="102"/>
      <c r="B465" s="102"/>
      <c r="C465" s="52"/>
      <c r="D465" s="102"/>
      <c r="E465" s="102"/>
      <c r="F465" s="102"/>
      <c r="G465" s="102"/>
      <c r="H465" s="102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</row>
    <row r="466" spans="1:21" ht="15.75" customHeight="1" x14ac:dyDescent="0.2">
      <c r="A466" s="102"/>
      <c r="B466" s="102"/>
      <c r="C466" s="52"/>
      <c r="D466" s="102"/>
      <c r="E466" s="102"/>
      <c r="F466" s="102"/>
      <c r="G466" s="102"/>
      <c r="H466" s="102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</row>
    <row r="467" spans="1:21" ht="15.75" customHeight="1" x14ac:dyDescent="0.2">
      <c r="A467" s="102"/>
      <c r="B467" s="102"/>
      <c r="C467" s="52"/>
      <c r="D467" s="102"/>
      <c r="E467" s="102"/>
      <c r="F467" s="102"/>
      <c r="G467" s="102"/>
      <c r="H467" s="102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</row>
    <row r="468" spans="1:21" ht="15.75" customHeight="1" x14ac:dyDescent="0.2">
      <c r="A468" s="102"/>
      <c r="B468" s="102"/>
      <c r="C468" s="52"/>
      <c r="D468" s="102"/>
      <c r="E468" s="102"/>
      <c r="F468" s="102"/>
      <c r="G468" s="102"/>
      <c r="H468" s="102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</row>
    <row r="469" spans="1:21" ht="15.75" customHeight="1" x14ac:dyDescent="0.2">
      <c r="A469" s="102"/>
      <c r="B469" s="102"/>
      <c r="C469" s="52"/>
      <c r="D469" s="102"/>
      <c r="E469" s="102"/>
      <c r="F469" s="102"/>
      <c r="G469" s="102"/>
      <c r="H469" s="102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</row>
    <row r="470" spans="1:21" ht="15.75" customHeight="1" x14ac:dyDescent="0.2">
      <c r="A470" s="102"/>
      <c r="B470" s="102"/>
      <c r="C470" s="52"/>
      <c r="D470" s="102"/>
      <c r="E470" s="102"/>
      <c r="F470" s="102"/>
      <c r="G470" s="102"/>
      <c r="H470" s="102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</row>
    <row r="471" spans="1:21" ht="15.75" customHeight="1" x14ac:dyDescent="0.2">
      <c r="A471" s="102"/>
      <c r="B471" s="102"/>
      <c r="C471" s="52"/>
      <c r="D471" s="102"/>
      <c r="E471" s="102"/>
      <c r="F471" s="102"/>
      <c r="G471" s="102"/>
      <c r="H471" s="102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</row>
    <row r="472" spans="1:21" ht="15.75" customHeight="1" x14ac:dyDescent="0.2">
      <c r="A472" s="102"/>
      <c r="B472" s="102"/>
      <c r="C472" s="52"/>
      <c r="D472" s="102"/>
      <c r="E472" s="102"/>
      <c r="F472" s="102"/>
      <c r="G472" s="102"/>
      <c r="H472" s="102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</row>
    <row r="473" spans="1:21" ht="15.75" customHeight="1" x14ac:dyDescent="0.2">
      <c r="A473" s="102"/>
      <c r="B473" s="102"/>
      <c r="C473" s="52"/>
      <c r="D473" s="102"/>
      <c r="E473" s="102"/>
      <c r="F473" s="102"/>
      <c r="G473" s="102"/>
      <c r="H473" s="102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</row>
    <row r="474" spans="1:21" ht="15.75" customHeight="1" x14ac:dyDescent="0.2">
      <c r="A474" s="102"/>
      <c r="B474" s="102"/>
      <c r="C474" s="52"/>
      <c r="D474" s="102"/>
      <c r="E474" s="102"/>
      <c r="F474" s="102"/>
      <c r="G474" s="102"/>
      <c r="H474" s="102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</row>
    <row r="475" spans="1:21" ht="15.75" customHeight="1" x14ac:dyDescent="0.2">
      <c r="A475" s="102"/>
      <c r="B475" s="102"/>
      <c r="C475" s="52"/>
      <c r="D475" s="102"/>
      <c r="E475" s="102"/>
      <c r="F475" s="102"/>
      <c r="G475" s="102"/>
      <c r="H475" s="102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</row>
    <row r="476" spans="1:21" ht="15.75" customHeight="1" x14ac:dyDescent="0.2">
      <c r="A476" s="102"/>
      <c r="B476" s="102"/>
      <c r="C476" s="52"/>
      <c r="D476" s="102"/>
      <c r="E476" s="102"/>
      <c r="F476" s="102"/>
      <c r="G476" s="102"/>
      <c r="H476" s="102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</row>
    <row r="477" spans="1:21" ht="15.75" customHeight="1" x14ac:dyDescent="0.2">
      <c r="A477" s="102"/>
      <c r="B477" s="102"/>
      <c r="C477" s="52"/>
      <c r="D477" s="102"/>
      <c r="E477" s="102"/>
      <c r="F477" s="102"/>
      <c r="G477" s="102"/>
      <c r="H477" s="102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</row>
    <row r="478" spans="1:21" ht="15.75" customHeight="1" x14ac:dyDescent="0.2">
      <c r="A478" s="102"/>
      <c r="B478" s="102"/>
      <c r="C478" s="52"/>
      <c r="D478" s="102"/>
      <c r="E478" s="102"/>
      <c r="F478" s="102"/>
      <c r="G478" s="102"/>
      <c r="H478" s="102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</row>
    <row r="479" spans="1:21" ht="15.75" customHeight="1" x14ac:dyDescent="0.2">
      <c r="A479" s="102"/>
      <c r="B479" s="102"/>
      <c r="C479" s="52"/>
      <c r="D479" s="102"/>
      <c r="E479" s="102"/>
      <c r="F479" s="102"/>
      <c r="G479" s="102"/>
      <c r="H479" s="102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</row>
    <row r="480" spans="1:21" ht="15.75" customHeight="1" x14ac:dyDescent="0.2">
      <c r="A480" s="102"/>
      <c r="B480" s="102"/>
      <c r="C480" s="52"/>
      <c r="D480" s="102"/>
      <c r="E480" s="102"/>
      <c r="F480" s="102"/>
      <c r="G480" s="102"/>
      <c r="H480" s="102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</row>
    <row r="481" spans="1:21" ht="15.75" customHeight="1" x14ac:dyDescent="0.2">
      <c r="A481" s="102"/>
      <c r="B481" s="102"/>
      <c r="C481" s="52"/>
      <c r="D481" s="102"/>
      <c r="E481" s="102"/>
      <c r="F481" s="102"/>
      <c r="G481" s="102"/>
      <c r="H481" s="102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</row>
    <row r="482" spans="1:21" ht="15.75" customHeight="1" x14ac:dyDescent="0.2">
      <c r="A482" s="102"/>
      <c r="B482" s="102"/>
      <c r="C482" s="52"/>
      <c r="D482" s="102"/>
      <c r="E482" s="102"/>
      <c r="F482" s="102"/>
      <c r="G482" s="102"/>
      <c r="H482" s="102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</row>
    <row r="483" spans="1:21" ht="15.75" customHeight="1" x14ac:dyDescent="0.2">
      <c r="A483" s="102"/>
      <c r="B483" s="102"/>
      <c r="C483" s="52"/>
      <c r="D483" s="102"/>
      <c r="E483" s="102"/>
      <c r="F483" s="102"/>
      <c r="G483" s="102"/>
      <c r="H483" s="102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</row>
    <row r="484" spans="1:21" ht="15.75" customHeight="1" x14ac:dyDescent="0.2">
      <c r="A484" s="102"/>
      <c r="B484" s="102"/>
      <c r="C484" s="52"/>
      <c r="D484" s="102"/>
      <c r="E484" s="102"/>
      <c r="F484" s="102"/>
      <c r="G484" s="102"/>
      <c r="H484" s="102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</row>
    <row r="485" spans="1:21" ht="15.75" customHeight="1" x14ac:dyDescent="0.2">
      <c r="A485" s="102"/>
      <c r="B485" s="102"/>
      <c r="C485" s="52"/>
      <c r="D485" s="102"/>
      <c r="E485" s="102"/>
      <c r="F485" s="102"/>
      <c r="G485" s="102"/>
      <c r="H485" s="102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</row>
    <row r="486" spans="1:21" ht="15.75" customHeight="1" x14ac:dyDescent="0.2">
      <c r="A486" s="102"/>
      <c r="B486" s="102"/>
      <c r="C486" s="52"/>
      <c r="D486" s="102"/>
      <c r="E486" s="102"/>
      <c r="F486" s="102"/>
      <c r="G486" s="102"/>
      <c r="H486" s="102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</row>
    <row r="487" spans="1:21" ht="15.75" customHeight="1" x14ac:dyDescent="0.2">
      <c r="A487" s="102"/>
      <c r="B487" s="102"/>
      <c r="C487" s="52"/>
      <c r="D487" s="102"/>
      <c r="E487" s="102"/>
      <c r="F487" s="102"/>
      <c r="G487" s="102"/>
      <c r="H487" s="102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</row>
    <row r="488" spans="1:21" ht="15.75" customHeight="1" x14ac:dyDescent="0.2">
      <c r="A488" s="102"/>
      <c r="B488" s="102"/>
      <c r="C488" s="52"/>
      <c r="D488" s="102"/>
      <c r="E488" s="102"/>
      <c r="F488" s="102"/>
      <c r="G488" s="102"/>
      <c r="H488" s="102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</row>
    <row r="489" spans="1:21" ht="15.75" customHeight="1" x14ac:dyDescent="0.2">
      <c r="A489" s="102"/>
      <c r="B489" s="102"/>
      <c r="C489" s="52"/>
      <c r="D489" s="102"/>
      <c r="E489" s="102"/>
      <c r="F489" s="102"/>
      <c r="G489" s="102"/>
      <c r="H489" s="102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</row>
    <row r="490" spans="1:21" ht="15.75" customHeight="1" x14ac:dyDescent="0.2">
      <c r="A490" s="102"/>
      <c r="B490" s="102"/>
      <c r="C490" s="52"/>
      <c r="D490" s="102"/>
      <c r="E490" s="102"/>
      <c r="F490" s="102"/>
      <c r="G490" s="102"/>
      <c r="H490" s="102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</row>
    <row r="491" spans="1:21" ht="15.75" customHeight="1" x14ac:dyDescent="0.2">
      <c r="A491" s="102"/>
      <c r="B491" s="102"/>
      <c r="C491" s="52"/>
      <c r="D491" s="102"/>
      <c r="E491" s="102"/>
      <c r="F491" s="102"/>
      <c r="G491" s="102"/>
      <c r="H491" s="102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</row>
    <row r="492" spans="1:21" ht="15.75" customHeight="1" x14ac:dyDescent="0.2">
      <c r="A492" s="102"/>
      <c r="B492" s="102"/>
      <c r="C492" s="52"/>
      <c r="D492" s="102"/>
      <c r="E492" s="102"/>
      <c r="F492" s="102"/>
      <c r="G492" s="102"/>
      <c r="H492" s="102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</row>
    <row r="493" spans="1:21" ht="15.75" customHeight="1" x14ac:dyDescent="0.2">
      <c r="A493" s="102"/>
      <c r="B493" s="102"/>
      <c r="C493" s="52"/>
      <c r="D493" s="102"/>
      <c r="E493" s="102"/>
      <c r="F493" s="102"/>
      <c r="G493" s="102"/>
      <c r="H493" s="102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</row>
    <row r="494" spans="1:21" ht="15.75" customHeight="1" x14ac:dyDescent="0.2">
      <c r="A494" s="102"/>
      <c r="B494" s="102"/>
      <c r="C494" s="52"/>
      <c r="D494" s="102"/>
      <c r="E494" s="102"/>
      <c r="F494" s="102"/>
      <c r="G494" s="102"/>
      <c r="H494" s="102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</row>
    <row r="495" spans="1:21" ht="15.75" customHeight="1" x14ac:dyDescent="0.2">
      <c r="A495" s="102"/>
      <c r="B495" s="102"/>
      <c r="C495" s="52"/>
      <c r="D495" s="102"/>
      <c r="E495" s="102"/>
      <c r="F495" s="102"/>
      <c r="G495" s="102"/>
      <c r="H495" s="102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</row>
    <row r="496" spans="1:21" ht="15.75" customHeight="1" x14ac:dyDescent="0.2">
      <c r="A496" s="102"/>
      <c r="B496" s="102"/>
      <c r="C496" s="52"/>
      <c r="D496" s="102"/>
      <c r="E496" s="102"/>
      <c r="F496" s="102"/>
      <c r="G496" s="102"/>
      <c r="H496" s="102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</row>
    <row r="497" spans="1:21" ht="15.75" customHeight="1" x14ac:dyDescent="0.2">
      <c r="A497" s="102"/>
      <c r="B497" s="102"/>
      <c r="C497" s="52"/>
      <c r="D497" s="102"/>
      <c r="E497" s="102"/>
      <c r="F497" s="102"/>
      <c r="G497" s="102"/>
      <c r="H497" s="102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</row>
    <row r="498" spans="1:21" ht="15.75" customHeight="1" x14ac:dyDescent="0.2">
      <c r="A498" s="102"/>
      <c r="B498" s="102"/>
      <c r="C498" s="52"/>
      <c r="D498" s="102"/>
      <c r="E498" s="102"/>
      <c r="F498" s="102"/>
      <c r="G498" s="102"/>
      <c r="H498" s="102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</row>
    <row r="499" spans="1:21" ht="15.75" customHeight="1" x14ac:dyDescent="0.2">
      <c r="A499" s="102"/>
      <c r="B499" s="102"/>
      <c r="C499" s="52"/>
      <c r="D499" s="102"/>
      <c r="E499" s="102"/>
      <c r="F499" s="102"/>
      <c r="G499" s="102"/>
      <c r="H499" s="102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</row>
    <row r="500" spans="1:21" ht="15.75" customHeight="1" x14ac:dyDescent="0.2">
      <c r="A500" s="102"/>
      <c r="B500" s="102"/>
      <c r="C500" s="52"/>
      <c r="D500" s="102"/>
      <c r="E500" s="102"/>
      <c r="F500" s="102"/>
      <c r="G500" s="102"/>
      <c r="H500" s="102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</row>
    <row r="501" spans="1:21" ht="15.75" customHeight="1" x14ac:dyDescent="0.2">
      <c r="A501" s="102"/>
      <c r="B501" s="102"/>
      <c r="C501" s="52"/>
      <c r="D501" s="102"/>
      <c r="E501" s="102"/>
      <c r="F501" s="102"/>
      <c r="G501" s="102"/>
      <c r="H501" s="102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</row>
    <row r="502" spans="1:21" ht="15.75" customHeight="1" x14ac:dyDescent="0.2">
      <c r="A502" s="102"/>
      <c r="B502" s="102"/>
      <c r="C502" s="52"/>
      <c r="D502" s="102"/>
      <c r="E502" s="102"/>
      <c r="F502" s="102"/>
      <c r="G502" s="102"/>
      <c r="H502" s="102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</row>
    <row r="503" spans="1:21" ht="15.75" customHeight="1" x14ac:dyDescent="0.2">
      <c r="A503" s="102"/>
      <c r="B503" s="102"/>
      <c r="C503" s="52"/>
      <c r="D503" s="102"/>
      <c r="E503" s="102"/>
      <c r="F503" s="102"/>
      <c r="G503" s="102"/>
      <c r="H503" s="102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</row>
    <row r="504" spans="1:21" ht="15.75" customHeight="1" x14ac:dyDescent="0.2">
      <c r="A504" s="102"/>
      <c r="B504" s="102"/>
      <c r="C504" s="52"/>
      <c r="D504" s="102"/>
      <c r="E504" s="102"/>
      <c r="F504" s="102"/>
      <c r="G504" s="102"/>
      <c r="H504" s="102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</row>
    <row r="505" spans="1:21" ht="15.75" customHeight="1" x14ac:dyDescent="0.2">
      <c r="A505" s="102"/>
      <c r="B505" s="102"/>
      <c r="C505" s="52"/>
      <c r="D505" s="102"/>
      <c r="E505" s="102"/>
      <c r="F505" s="102"/>
      <c r="G505" s="102"/>
      <c r="H505" s="102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</row>
    <row r="506" spans="1:21" ht="15.75" customHeight="1" x14ac:dyDescent="0.2">
      <c r="A506" s="102"/>
      <c r="B506" s="102"/>
      <c r="C506" s="52"/>
      <c r="D506" s="102"/>
      <c r="E506" s="102"/>
      <c r="F506" s="102"/>
      <c r="G506" s="102"/>
      <c r="H506" s="102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</row>
    <row r="507" spans="1:21" ht="15.75" customHeight="1" x14ac:dyDescent="0.2">
      <c r="A507" s="102"/>
      <c r="B507" s="102"/>
      <c r="C507" s="52"/>
      <c r="D507" s="102"/>
      <c r="E507" s="102"/>
      <c r="F507" s="102"/>
      <c r="G507" s="102"/>
      <c r="H507" s="102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</row>
    <row r="508" spans="1:21" ht="15.75" customHeight="1" x14ac:dyDescent="0.2">
      <c r="A508" s="102"/>
      <c r="B508" s="102"/>
      <c r="C508" s="52"/>
      <c r="D508" s="102"/>
      <c r="E508" s="102"/>
      <c r="F508" s="102"/>
      <c r="G508" s="102"/>
      <c r="H508" s="102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</row>
    <row r="509" spans="1:21" ht="15.75" customHeight="1" x14ac:dyDescent="0.2">
      <c r="A509" s="102"/>
      <c r="B509" s="102"/>
      <c r="C509" s="52"/>
      <c r="D509" s="102"/>
      <c r="E509" s="102"/>
      <c r="F509" s="102"/>
      <c r="G509" s="102"/>
      <c r="H509" s="102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</row>
    <row r="510" spans="1:21" ht="15.75" customHeight="1" x14ac:dyDescent="0.2">
      <c r="A510" s="102"/>
      <c r="B510" s="102"/>
      <c r="C510" s="52"/>
      <c r="D510" s="102"/>
      <c r="E510" s="102"/>
      <c r="F510" s="102"/>
      <c r="G510" s="102"/>
      <c r="H510" s="102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</row>
    <row r="511" spans="1:21" ht="15.75" customHeight="1" x14ac:dyDescent="0.2">
      <c r="A511" s="102"/>
      <c r="B511" s="102"/>
      <c r="C511" s="52"/>
      <c r="D511" s="102"/>
      <c r="E511" s="102"/>
      <c r="F511" s="102"/>
      <c r="G511" s="102"/>
      <c r="H511" s="102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</row>
    <row r="512" spans="1:21" ht="15.75" customHeight="1" x14ac:dyDescent="0.2">
      <c r="A512" s="102"/>
      <c r="B512" s="102"/>
      <c r="C512" s="52"/>
      <c r="D512" s="102"/>
      <c r="E512" s="102"/>
      <c r="F512" s="102"/>
      <c r="G512" s="102"/>
      <c r="H512" s="102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</row>
    <row r="513" spans="1:21" ht="15.75" customHeight="1" x14ac:dyDescent="0.2">
      <c r="A513" s="102"/>
      <c r="B513" s="102"/>
      <c r="C513" s="52"/>
      <c r="D513" s="102"/>
      <c r="E513" s="102"/>
      <c r="F513" s="102"/>
      <c r="G513" s="102"/>
      <c r="H513" s="102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</row>
    <row r="514" spans="1:21" ht="15.75" customHeight="1" x14ac:dyDescent="0.2">
      <c r="A514" s="102"/>
      <c r="B514" s="102"/>
      <c r="C514" s="52"/>
      <c r="D514" s="102"/>
      <c r="E514" s="102"/>
      <c r="F514" s="102"/>
      <c r="G514" s="102"/>
      <c r="H514" s="102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</row>
    <row r="515" spans="1:21" ht="15.75" customHeight="1" x14ac:dyDescent="0.2">
      <c r="A515" s="102"/>
      <c r="B515" s="102"/>
      <c r="C515" s="52"/>
      <c r="D515" s="102"/>
      <c r="E515" s="102"/>
      <c r="F515" s="102"/>
      <c r="G515" s="102"/>
      <c r="H515" s="102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</row>
    <row r="516" spans="1:21" ht="15.75" customHeight="1" x14ac:dyDescent="0.2">
      <c r="A516" s="102"/>
      <c r="B516" s="102"/>
      <c r="C516" s="52"/>
      <c r="D516" s="102"/>
      <c r="E516" s="102"/>
      <c r="F516" s="102"/>
      <c r="G516" s="102"/>
      <c r="H516" s="102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</row>
    <row r="517" spans="1:21" ht="15.75" customHeight="1" x14ac:dyDescent="0.2">
      <c r="A517" s="102"/>
      <c r="B517" s="102"/>
      <c r="C517" s="52"/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</row>
    <row r="518" spans="1:21" ht="15.75" customHeight="1" x14ac:dyDescent="0.2">
      <c r="A518" s="102"/>
      <c r="B518" s="102"/>
      <c r="C518" s="52"/>
      <c r="D518" s="102"/>
      <c r="E518" s="102"/>
      <c r="F518" s="102"/>
      <c r="G518" s="102"/>
      <c r="H518" s="102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</row>
    <row r="519" spans="1:21" ht="15.75" customHeight="1" x14ac:dyDescent="0.2">
      <c r="A519" s="102"/>
      <c r="B519" s="102"/>
      <c r="C519" s="52"/>
      <c r="D519" s="102"/>
      <c r="E519" s="102"/>
      <c r="F519" s="102"/>
      <c r="G519" s="102"/>
      <c r="H519" s="102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</row>
    <row r="520" spans="1:21" ht="15.75" customHeight="1" x14ac:dyDescent="0.2">
      <c r="A520" s="102"/>
      <c r="B520" s="102"/>
      <c r="C520" s="52"/>
      <c r="D520" s="102"/>
      <c r="E520" s="102"/>
      <c r="F520" s="102"/>
      <c r="G520" s="102"/>
      <c r="H520" s="102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</row>
    <row r="521" spans="1:21" ht="15.75" customHeight="1" x14ac:dyDescent="0.2">
      <c r="A521" s="102"/>
      <c r="B521" s="102"/>
      <c r="C521" s="52"/>
      <c r="D521" s="102"/>
      <c r="E521" s="102"/>
      <c r="F521" s="102"/>
      <c r="G521" s="102"/>
      <c r="H521" s="102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</row>
    <row r="522" spans="1:21" ht="15.75" customHeight="1" x14ac:dyDescent="0.2">
      <c r="A522" s="102"/>
      <c r="B522" s="102"/>
      <c r="C522" s="52"/>
      <c r="D522" s="102"/>
      <c r="E522" s="102"/>
      <c r="F522" s="102"/>
      <c r="G522" s="102"/>
      <c r="H522" s="102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</row>
    <row r="523" spans="1:21" ht="15.75" customHeight="1" x14ac:dyDescent="0.2">
      <c r="A523" s="102"/>
      <c r="B523" s="102"/>
      <c r="C523" s="52"/>
      <c r="D523" s="102"/>
      <c r="E523" s="102"/>
      <c r="F523" s="102"/>
      <c r="G523" s="102"/>
      <c r="H523" s="102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</row>
    <row r="524" spans="1:21" ht="15.75" customHeight="1" x14ac:dyDescent="0.2">
      <c r="A524" s="102"/>
      <c r="B524" s="102"/>
      <c r="C524" s="52"/>
      <c r="D524" s="102"/>
      <c r="E524" s="102"/>
      <c r="F524" s="102"/>
      <c r="G524" s="102"/>
      <c r="H524" s="102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</row>
    <row r="525" spans="1:21" ht="15.75" customHeight="1" x14ac:dyDescent="0.2">
      <c r="A525" s="102"/>
      <c r="B525" s="102"/>
      <c r="C525" s="52"/>
      <c r="D525" s="102"/>
      <c r="E525" s="102"/>
      <c r="F525" s="102"/>
      <c r="G525" s="102"/>
      <c r="H525" s="102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</row>
    <row r="526" spans="1:21" ht="15.75" customHeight="1" x14ac:dyDescent="0.2">
      <c r="A526" s="102"/>
      <c r="B526" s="102"/>
      <c r="C526" s="52"/>
      <c r="D526" s="102"/>
      <c r="E526" s="102"/>
      <c r="F526" s="102"/>
      <c r="G526" s="102"/>
      <c r="H526" s="102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</row>
    <row r="527" spans="1:21" ht="15.75" customHeight="1" x14ac:dyDescent="0.2">
      <c r="A527" s="102"/>
      <c r="B527" s="102"/>
      <c r="C527" s="52"/>
      <c r="D527" s="102"/>
      <c r="E527" s="102"/>
      <c r="F527" s="102"/>
      <c r="G527" s="102"/>
      <c r="H527" s="102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</row>
    <row r="528" spans="1:21" ht="15.75" customHeight="1" x14ac:dyDescent="0.2">
      <c r="A528" s="102"/>
      <c r="B528" s="102"/>
      <c r="C528" s="52"/>
      <c r="D528" s="102"/>
      <c r="E528" s="102"/>
      <c r="F528" s="102"/>
      <c r="G528" s="102"/>
      <c r="H528" s="102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</row>
    <row r="529" spans="1:21" ht="15.75" customHeight="1" x14ac:dyDescent="0.2">
      <c r="A529" s="102"/>
      <c r="B529" s="102"/>
      <c r="C529" s="52"/>
      <c r="D529" s="102"/>
      <c r="E529" s="102"/>
      <c r="F529" s="102"/>
      <c r="G529" s="102"/>
      <c r="H529" s="102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</row>
    <row r="530" spans="1:21" ht="15.75" customHeight="1" x14ac:dyDescent="0.2">
      <c r="A530" s="102"/>
      <c r="B530" s="102"/>
      <c r="C530" s="52"/>
      <c r="D530" s="102"/>
      <c r="E530" s="102"/>
      <c r="F530" s="102"/>
      <c r="G530" s="102"/>
      <c r="H530" s="102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</row>
    <row r="531" spans="1:21" ht="15.75" customHeight="1" x14ac:dyDescent="0.2">
      <c r="A531" s="102"/>
      <c r="B531" s="102"/>
      <c r="C531" s="52"/>
      <c r="D531" s="102"/>
      <c r="E531" s="102"/>
      <c r="F531" s="102"/>
      <c r="G531" s="102"/>
      <c r="H531" s="102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</row>
    <row r="532" spans="1:21" ht="15.75" customHeight="1" x14ac:dyDescent="0.2">
      <c r="A532" s="102"/>
      <c r="B532" s="102"/>
      <c r="C532" s="52"/>
      <c r="D532" s="102"/>
      <c r="E532" s="102"/>
      <c r="F532" s="102"/>
      <c r="G532" s="102"/>
      <c r="H532" s="102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</row>
    <row r="533" spans="1:21" ht="15.75" customHeight="1" x14ac:dyDescent="0.2">
      <c r="A533" s="102"/>
      <c r="B533" s="102"/>
      <c r="C533" s="52"/>
      <c r="D533" s="102"/>
      <c r="E533" s="102"/>
      <c r="F533" s="102"/>
      <c r="G533" s="102"/>
      <c r="H533" s="102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</row>
    <row r="534" spans="1:21" ht="15.75" customHeight="1" x14ac:dyDescent="0.2">
      <c r="A534" s="102"/>
      <c r="B534" s="102"/>
      <c r="C534" s="52"/>
      <c r="D534" s="102"/>
      <c r="E534" s="102"/>
      <c r="F534" s="102"/>
      <c r="G534" s="102"/>
      <c r="H534" s="102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</row>
    <row r="535" spans="1:21" ht="15.75" customHeight="1" x14ac:dyDescent="0.2">
      <c r="A535" s="102"/>
      <c r="B535" s="102"/>
      <c r="C535" s="52"/>
      <c r="D535" s="102"/>
      <c r="E535" s="102"/>
      <c r="F535" s="102"/>
      <c r="G535" s="102"/>
      <c r="H535" s="102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</row>
    <row r="536" spans="1:21" ht="15.75" customHeight="1" x14ac:dyDescent="0.2">
      <c r="A536" s="102"/>
      <c r="B536" s="102"/>
      <c r="C536" s="52"/>
      <c r="D536" s="102"/>
      <c r="E536" s="102"/>
      <c r="F536" s="102"/>
      <c r="G536" s="102"/>
      <c r="H536" s="102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</row>
    <row r="537" spans="1:21" ht="15.75" customHeight="1" x14ac:dyDescent="0.2">
      <c r="A537" s="102"/>
      <c r="B537" s="102"/>
      <c r="C537" s="52"/>
      <c r="D537" s="102"/>
      <c r="E537" s="102"/>
      <c r="F537" s="102"/>
      <c r="G537" s="102"/>
      <c r="H537" s="102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</row>
    <row r="538" spans="1:21" ht="15.75" customHeight="1" x14ac:dyDescent="0.2">
      <c r="A538" s="102"/>
      <c r="B538" s="102"/>
      <c r="C538" s="52"/>
      <c r="D538" s="102"/>
      <c r="E538" s="102"/>
      <c r="F538" s="102"/>
      <c r="G538" s="102"/>
      <c r="H538" s="102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</row>
    <row r="539" spans="1:21" ht="15.75" customHeight="1" x14ac:dyDescent="0.2">
      <c r="A539" s="102"/>
      <c r="B539" s="102"/>
      <c r="C539" s="52"/>
      <c r="D539" s="102"/>
      <c r="E539" s="102"/>
      <c r="F539" s="102"/>
      <c r="G539" s="102"/>
      <c r="H539" s="102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</row>
    <row r="540" spans="1:21" ht="15.75" customHeight="1" x14ac:dyDescent="0.2">
      <c r="A540" s="102"/>
      <c r="B540" s="102"/>
      <c r="C540" s="52"/>
      <c r="D540" s="102"/>
      <c r="E540" s="102"/>
      <c r="F540" s="102"/>
      <c r="G540" s="102"/>
      <c r="H540" s="102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</row>
    <row r="541" spans="1:21" ht="15.75" customHeight="1" x14ac:dyDescent="0.2">
      <c r="A541" s="102"/>
      <c r="B541" s="102"/>
      <c r="C541" s="52"/>
      <c r="D541" s="102"/>
      <c r="E541" s="102"/>
      <c r="F541" s="102"/>
      <c r="G541" s="102"/>
      <c r="H541" s="102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</row>
    <row r="542" spans="1:21" ht="15.75" customHeight="1" x14ac:dyDescent="0.2">
      <c r="A542" s="102"/>
      <c r="B542" s="102"/>
      <c r="C542" s="52"/>
      <c r="D542" s="102"/>
      <c r="E542" s="102"/>
      <c r="F542" s="102"/>
      <c r="G542" s="102"/>
      <c r="H542" s="102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</row>
    <row r="543" spans="1:21" ht="15.75" customHeight="1" x14ac:dyDescent="0.2">
      <c r="A543" s="102"/>
      <c r="B543" s="102"/>
      <c r="C543" s="52"/>
      <c r="D543" s="102"/>
      <c r="E543" s="102"/>
      <c r="F543" s="102"/>
      <c r="G543" s="102"/>
      <c r="H543" s="102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</row>
    <row r="544" spans="1:21" ht="15.75" customHeight="1" x14ac:dyDescent="0.2">
      <c r="A544" s="102"/>
      <c r="B544" s="102"/>
      <c r="C544" s="52"/>
      <c r="D544" s="102"/>
      <c r="E544" s="102"/>
      <c r="F544" s="102"/>
      <c r="G544" s="102"/>
      <c r="H544" s="102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</row>
    <row r="545" spans="1:21" ht="15.75" customHeight="1" x14ac:dyDescent="0.2">
      <c r="A545" s="102"/>
      <c r="B545" s="102"/>
      <c r="C545" s="52"/>
      <c r="D545" s="102"/>
      <c r="E545" s="102"/>
      <c r="F545" s="102"/>
      <c r="G545" s="102"/>
      <c r="H545" s="102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</row>
    <row r="546" spans="1:21" ht="15.75" customHeight="1" x14ac:dyDescent="0.2">
      <c r="A546" s="102"/>
      <c r="B546" s="102"/>
      <c r="C546" s="52"/>
      <c r="D546" s="102"/>
      <c r="E546" s="102"/>
      <c r="F546" s="102"/>
      <c r="G546" s="102"/>
      <c r="H546" s="102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</row>
    <row r="547" spans="1:21" ht="15.75" customHeight="1" x14ac:dyDescent="0.2">
      <c r="A547" s="102"/>
      <c r="B547" s="102"/>
      <c r="C547" s="52"/>
      <c r="D547" s="102"/>
      <c r="E547" s="102"/>
      <c r="F547" s="102"/>
      <c r="G547" s="102"/>
      <c r="H547" s="102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</row>
    <row r="548" spans="1:21" ht="15.75" customHeight="1" x14ac:dyDescent="0.2">
      <c r="A548" s="102"/>
      <c r="B548" s="102"/>
      <c r="C548" s="52"/>
      <c r="D548" s="102"/>
      <c r="E548" s="102"/>
      <c r="F548" s="102"/>
      <c r="G548" s="102"/>
      <c r="H548" s="102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</row>
    <row r="549" spans="1:21" ht="15.75" customHeight="1" x14ac:dyDescent="0.2">
      <c r="A549" s="102"/>
      <c r="B549" s="102"/>
      <c r="C549" s="52"/>
      <c r="D549" s="102"/>
      <c r="E549" s="102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</row>
    <row r="550" spans="1:21" ht="15.75" customHeight="1" x14ac:dyDescent="0.2">
      <c r="A550" s="102"/>
      <c r="B550" s="102"/>
      <c r="C550" s="52"/>
      <c r="D550" s="102"/>
      <c r="E550" s="102"/>
      <c r="F550" s="102"/>
      <c r="G550" s="102"/>
      <c r="H550" s="102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</row>
    <row r="551" spans="1:21" ht="15.75" customHeight="1" x14ac:dyDescent="0.2">
      <c r="A551" s="102"/>
      <c r="B551" s="102"/>
      <c r="C551" s="52"/>
      <c r="D551" s="102"/>
      <c r="E551" s="102"/>
      <c r="F551" s="102"/>
      <c r="G551" s="102"/>
      <c r="H551" s="102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</row>
    <row r="552" spans="1:21" ht="15.75" customHeight="1" x14ac:dyDescent="0.2">
      <c r="A552" s="102"/>
      <c r="B552" s="102"/>
      <c r="C552" s="52"/>
      <c r="D552" s="102"/>
      <c r="E552" s="102"/>
      <c r="F552" s="102"/>
      <c r="G552" s="102"/>
      <c r="H552" s="102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</row>
    <row r="553" spans="1:21" ht="15.75" customHeight="1" x14ac:dyDescent="0.2">
      <c r="A553" s="102"/>
      <c r="B553" s="102"/>
      <c r="C553" s="52"/>
      <c r="D553" s="102"/>
      <c r="E553" s="102"/>
      <c r="F553" s="102"/>
      <c r="G553" s="102"/>
      <c r="H553" s="102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</row>
    <row r="554" spans="1:21" ht="15.75" customHeight="1" x14ac:dyDescent="0.2">
      <c r="A554" s="102"/>
      <c r="B554" s="102"/>
      <c r="C554" s="52"/>
      <c r="D554" s="102"/>
      <c r="E554" s="102"/>
      <c r="F554" s="102"/>
      <c r="G554" s="102"/>
      <c r="H554" s="102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</row>
    <row r="555" spans="1:21" ht="15.75" customHeight="1" x14ac:dyDescent="0.2">
      <c r="A555" s="102"/>
      <c r="B555" s="102"/>
      <c r="C555" s="52"/>
      <c r="D555" s="102"/>
      <c r="E555" s="102"/>
      <c r="F555" s="102"/>
      <c r="G555" s="102"/>
      <c r="H555" s="102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</row>
    <row r="556" spans="1:21" ht="15.75" customHeight="1" x14ac:dyDescent="0.2">
      <c r="A556" s="102"/>
      <c r="B556" s="102"/>
      <c r="C556" s="52"/>
      <c r="D556" s="102"/>
      <c r="E556" s="102"/>
      <c r="F556" s="102"/>
      <c r="G556" s="102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</row>
    <row r="557" spans="1:21" ht="15.75" customHeight="1" x14ac:dyDescent="0.2">
      <c r="A557" s="102"/>
      <c r="B557" s="102"/>
      <c r="C557" s="52"/>
      <c r="D557" s="102"/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</row>
    <row r="558" spans="1:21" ht="15.75" customHeight="1" x14ac:dyDescent="0.2">
      <c r="A558" s="102"/>
      <c r="B558" s="102"/>
      <c r="C558" s="52"/>
      <c r="D558" s="102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</row>
    <row r="559" spans="1:21" ht="15.75" customHeight="1" x14ac:dyDescent="0.2">
      <c r="A559" s="102"/>
      <c r="B559" s="102"/>
      <c r="C559" s="52"/>
      <c r="D559" s="102"/>
      <c r="E559" s="102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</row>
    <row r="560" spans="1:21" ht="15.75" customHeight="1" x14ac:dyDescent="0.2">
      <c r="A560" s="102"/>
      <c r="B560" s="102"/>
      <c r="C560" s="52"/>
      <c r="D560" s="102"/>
      <c r="E560" s="102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</row>
    <row r="561" spans="1:21" ht="15.75" customHeight="1" x14ac:dyDescent="0.2">
      <c r="A561" s="102"/>
      <c r="B561" s="102"/>
      <c r="C561" s="52"/>
      <c r="D561" s="102"/>
      <c r="E561" s="102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</row>
    <row r="562" spans="1:21" ht="15.75" customHeight="1" x14ac:dyDescent="0.2">
      <c r="A562" s="102"/>
      <c r="B562" s="102"/>
      <c r="C562" s="52"/>
      <c r="D562" s="102"/>
      <c r="E562" s="102"/>
      <c r="F562" s="102"/>
      <c r="G562" s="102"/>
      <c r="H562" s="102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</row>
    <row r="563" spans="1:21" ht="15.75" customHeight="1" x14ac:dyDescent="0.2">
      <c r="A563" s="102"/>
      <c r="B563" s="102"/>
      <c r="C563" s="52"/>
      <c r="D563" s="102"/>
      <c r="E563" s="102"/>
      <c r="F563" s="102"/>
      <c r="G563" s="102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</row>
    <row r="564" spans="1:21" ht="15.75" customHeight="1" x14ac:dyDescent="0.2">
      <c r="A564" s="102"/>
      <c r="B564" s="102"/>
      <c r="C564" s="52"/>
      <c r="D564" s="102"/>
      <c r="E564" s="102"/>
      <c r="F564" s="102"/>
      <c r="G564" s="102"/>
      <c r="H564" s="102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</row>
    <row r="565" spans="1:21" ht="15.75" customHeight="1" x14ac:dyDescent="0.2">
      <c r="A565" s="102"/>
      <c r="B565" s="102"/>
      <c r="C565" s="52"/>
      <c r="D565" s="102"/>
      <c r="E565" s="102"/>
      <c r="F565" s="102"/>
      <c r="G565" s="102"/>
      <c r="H565" s="102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</row>
    <row r="566" spans="1:21" ht="15.75" customHeight="1" x14ac:dyDescent="0.2">
      <c r="A566" s="102"/>
      <c r="B566" s="102"/>
      <c r="C566" s="52"/>
      <c r="D566" s="102"/>
      <c r="E566" s="102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</row>
    <row r="567" spans="1:21" ht="15.75" customHeight="1" x14ac:dyDescent="0.2">
      <c r="A567" s="102"/>
      <c r="B567" s="102"/>
      <c r="C567" s="52"/>
      <c r="D567" s="102"/>
      <c r="E567" s="102"/>
      <c r="F567" s="102"/>
      <c r="G567" s="102"/>
      <c r="H567" s="102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</row>
    <row r="568" spans="1:21" ht="15.75" customHeight="1" x14ac:dyDescent="0.2">
      <c r="A568" s="102"/>
      <c r="B568" s="102"/>
      <c r="C568" s="52"/>
      <c r="D568" s="102"/>
      <c r="E568" s="102"/>
      <c r="F568" s="102"/>
      <c r="G568" s="102"/>
      <c r="H568" s="102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</row>
    <row r="569" spans="1:21" ht="15.75" customHeight="1" x14ac:dyDescent="0.2">
      <c r="A569" s="102"/>
      <c r="B569" s="102"/>
      <c r="C569" s="52"/>
      <c r="D569" s="102"/>
      <c r="E569" s="102"/>
      <c r="F569" s="102"/>
      <c r="G569" s="102"/>
      <c r="H569" s="102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</row>
    <row r="570" spans="1:21" ht="15.75" customHeight="1" x14ac:dyDescent="0.2">
      <c r="A570" s="102"/>
      <c r="B570" s="102"/>
      <c r="C570" s="52"/>
      <c r="D570" s="102"/>
      <c r="E570" s="102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</row>
    <row r="571" spans="1:21" ht="15.75" customHeight="1" x14ac:dyDescent="0.2">
      <c r="A571" s="102"/>
      <c r="B571" s="102"/>
      <c r="C571" s="52"/>
      <c r="D571" s="102"/>
      <c r="E571" s="102"/>
      <c r="F571" s="102"/>
      <c r="G571" s="102"/>
      <c r="H571" s="102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</row>
    <row r="572" spans="1:21" ht="15.75" customHeight="1" x14ac:dyDescent="0.2">
      <c r="A572" s="102"/>
      <c r="B572" s="102"/>
      <c r="C572" s="52"/>
      <c r="D572" s="102"/>
      <c r="E572" s="102"/>
      <c r="F572" s="102"/>
      <c r="G572" s="102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</row>
    <row r="573" spans="1:21" ht="15.75" customHeight="1" x14ac:dyDescent="0.2">
      <c r="A573" s="102"/>
      <c r="B573" s="102"/>
      <c r="C573" s="52"/>
      <c r="D573" s="102"/>
      <c r="E573" s="102"/>
      <c r="F573" s="102"/>
      <c r="G573" s="102"/>
      <c r="H573" s="102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</row>
    <row r="574" spans="1:21" ht="15.75" customHeight="1" x14ac:dyDescent="0.2">
      <c r="A574" s="102"/>
      <c r="B574" s="102"/>
      <c r="C574" s="52"/>
      <c r="D574" s="102"/>
      <c r="E574" s="102"/>
      <c r="F574" s="102"/>
      <c r="G574" s="102"/>
      <c r="H574" s="102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</row>
    <row r="575" spans="1:21" ht="15.75" customHeight="1" x14ac:dyDescent="0.2">
      <c r="A575" s="102"/>
      <c r="B575" s="102"/>
      <c r="C575" s="52"/>
      <c r="D575" s="102"/>
      <c r="E575" s="102"/>
      <c r="F575" s="102"/>
      <c r="G575" s="102"/>
      <c r="H575" s="102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</row>
    <row r="576" spans="1:21" ht="15.75" customHeight="1" x14ac:dyDescent="0.2">
      <c r="A576" s="102"/>
      <c r="B576" s="102"/>
      <c r="C576" s="52"/>
      <c r="D576" s="102"/>
      <c r="E576" s="102"/>
      <c r="F576" s="102"/>
      <c r="G576" s="102"/>
      <c r="H576" s="102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</row>
    <row r="577" spans="1:21" ht="15.75" customHeight="1" x14ac:dyDescent="0.2">
      <c r="A577" s="102"/>
      <c r="B577" s="102"/>
      <c r="C577" s="52"/>
      <c r="D577" s="102"/>
      <c r="E577" s="102"/>
      <c r="F577" s="102"/>
      <c r="G577" s="102"/>
      <c r="H577" s="102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</row>
    <row r="578" spans="1:21" ht="15.75" customHeight="1" x14ac:dyDescent="0.2">
      <c r="A578" s="102"/>
      <c r="B578" s="102"/>
      <c r="C578" s="52"/>
      <c r="D578" s="102"/>
      <c r="E578" s="102"/>
      <c r="F578" s="102"/>
      <c r="G578" s="102"/>
      <c r="H578" s="102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</row>
    <row r="579" spans="1:21" ht="15.75" customHeight="1" x14ac:dyDescent="0.2">
      <c r="A579" s="102"/>
      <c r="B579" s="102"/>
      <c r="C579" s="52"/>
      <c r="D579" s="102"/>
      <c r="E579" s="102"/>
      <c r="F579" s="102"/>
      <c r="G579" s="102"/>
      <c r="H579" s="102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</row>
    <row r="580" spans="1:21" ht="15.75" customHeight="1" x14ac:dyDescent="0.2">
      <c r="A580" s="102"/>
      <c r="B580" s="102"/>
      <c r="C580" s="52"/>
      <c r="D580" s="102"/>
      <c r="E580" s="102"/>
      <c r="F580" s="102"/>
      <c r="G580" s="102"/>
      <c r="H580" s="102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</row>
    <row r="581" spans="1:21" ht="15.75" customHeight="1" x14ac:dyDescent="0.2">
      <c r="A581" s="102"/>
      <c r="B581" s="102"/>
      <c r="C581" s="52"/>
      <c r="D581" s="102"/>
      <c r="E581" s="102"/>
      <c r="F581" s="102"/>
      <c r="G581" s="102"/>
      <c r="H581" s="102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</row>
    <row r="582" spans="1:21" ht="15.75" customHeight="1" x14ac:dyDescent="0.2">
      <c r="A582" s="102"/>
      <c r="B582" s="102"/>
      <c r="C582" s="52"/>
      <c r="D582" s="102"/>
      <c r="E582" s="102"/>
      <c r="F582" s="102"/>
      <c r="G582" s="102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</row>
    <row r="583" spans="1:21" ht="15.75" customHeight="1" x14ac:dyDescent="0.2">
      <c r="A583" s="102"/>
      <c r="B583" s="102"/>
      <c r="C583" s="52"/>
      <c r="D583" s="102"/>
      <c r="E583" s="102"/>
      <c r="F583" s="102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</row>
    <row r="584" spans="1:21" ht="15.75" customHeight="1" x14ac:dyDescent="0.2">
      <c r="A584" s="102"/>
      <c r="B584" s="102"/>
      <c r="C584" s="52"/>
      <c r="D584" s="102"/>
      <c r="E584" s="102"/>
      <c r="F584" s="102"/>
      <c r="G584" s="102"/>
      <c r="H584" s="102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</row>
    <row r="585" spans="1:21" ht="15.75" customHeight="1" x14ac:dyDescent="0.2">
      <c r="A585" s="102"/>
      <c r="B585" s="102"/>
      <c r="C585" s="52"/>
      <c r="D585" s="102"/>
      <c r="E585" s="102"/>
      <c r="F585" s="102"/>
      <c r="G585" s="102"/>
      <c r="H585" s="102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</row>
    <row r="586" spans="1:21" ht="15.75" customHeight="1" x14ac:dyDescent="0.2">
      <c r="A586" s="102"/>
      <c r="B586" s="102"/>
      <c r="C586" s="52"/>
      <c r="D586" s="102"/>
      <c r="E586" s="102"/>
      <c r="F586" s="102"/>
      <c r="G586" s="102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</row>
    <row r="587" spans="1:21" ht="15.75" customHeight="1" x14ac:dyDescent="0.2">
      <c r="A587" s="102"/>
      <c r="B587" s="102"/>
      <c r="C587" s="52"/>
      <c r="D587" s="102"/>
      <c r="E587" s="102"/>
      <c r="F587" s="102"/>
      <c r="G587" s="102"/>
      <c r="H587" s="102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</row>
    <row r="588" spans="1:21" ht="15.75" customHeight="1" x14ac:dyDescent="0.2">
      <c r="A588" s="102"/>
      <c r="B588" s="102"/>
      <c r="C588" s="52"/>
      <c r="D588" s="102"/>
      <c r="E588" s="102"/>
      <c r="F588" s="102"/>
      <c r="G588" s="102"/>
      <c r="H588" s="102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</row>
    <row r="589" spans="1:21" ht="15.75" customHeight="1" x14ac:dyDescent="0.2">
      <c r="A589" s="102"/>
      <c r="B589" s="102"/>
      <c r="C589" s="52"/>
      <c r="D589" s="102"/>
      <c r="E589" s="102"/>
      <c r="F589" s="102"/>
      <c r="G589" s="102"/>
      <c r="H589" s="102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</row>
    <row r="590" spans="1:21" ht="15.75" customHeight="1" x14ac:dyDescent="0.2">
      <c r="A590" s="102"/>
      <c r="B590" s="102"/>
      <c r="C590" s="52"/>
      <c r="D590" s="102"/>
      <c r="E590" s="102"/>
      <c r="F590" s="102"/>
      <c r="G590" s="102"/>
      <c r="H590" s="102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</row>
    <row r="591" spans="1:21" ht="15.75" customHeight="1" x14ac:dyDescent="0.2">
      <c r="A591" s="102"/>
      <c r="B591" s="102"/>
      <c r="C591" s="52"/>
      <c r="D591" s="102"/>
      <c r="E591" s="102"/>
      <c r="F591" s="102"/>
      <c r="G591" s="102"/>
      <c r="H591" s="102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</row>
    <row r="592" spans="1:21" ht="15.75" customHeight="1" x14ac:dyDescent="0.2">
      <c r="A592" s="102"/>
      <c r="B592" s="102"/>
      <c r="C592" s="52"/>
      <c r="D592" s="102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</row>
    <row r="593" spans="1:21" ht="15.75" customHeight="1" x14ac:dyDescent="0.2">
      <c r="A593" s="102"/>
      <c r="B593" s="102"/>
      <c r="C593" s="52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</row>
    <row r="594" spans="1:21" ht="15.75" customHeight="1" x14ac:dyDescent="0.2">
      <c r="A594" s="102"/>
      <c r="B594" s="102"/>
      <c r="C594" s="52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</row>
    <row r="595" spans="1:21" ht="15.75" customHeight="1" x14ac:dyDescent="0.2">
      <c r="A595" s="102"/>
      <c r="B595" s="102"/>
      <c r="C595" s="52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</row>
    <row r="596" spans="1:21" ht="15.75" customHeight="1" x14ac:dyDescent="0.2">
      <c r="A596" s="102"/>
      <c r="B596" s="102"/>
      <c r="C596" s="52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</row>
    <row r="597" spans="1:21" ht="15.75" customHeight="1" x14ac:dyDescent="0.2">
      <c r="A597" s="102"/>
      <c r="B597" s="102"/>
      <c r="C597" s="52"/>
      <c r="D597" s="102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</row>
    <row r="598" spans="1:21" ht="15.75" customHeight="1" x14ac:dyDescent="0.2">
      <c r="A598" s="102"/>
      <c r="B598" s="102"/>
      <c r="C598" s="52"/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</row>
    <row r="599" spans="1:21" ht="15.75" customHeight="1" x14ac:dyDescent="0.2">
      <c r="A599" s="102"/>
      <c r="B599" s="102"/>
      <c r="C599" s="52"/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</row>
    <row r="600" spans="1:21" ht="15.75" customHeight="1" x14ac:dyDescent="0.2">
      <c r="A600" s="102"/>
      <c r="B600" s="102"/>
      <c r="C600" s="52"/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</row>
    <row r="601" spans="1:21" ht="15.75" customHeight="1" x14ac:dyDescent="0.2">
      <c r="A601" s="102"/>
      <c r="B601" s="102"/>
      <c r="C601" s="52"/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</row>
    <row r="602" spans="1:21" ht="15.75" customHeight="1" x14ac:dyDescent="0.2">
      <c r="A602" s="102"/>
      <c r="B602" s="102"/>
      <c r="C602" s="52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</row>
    <row r="603" spans="1:21" ht="15.75" customHeight="1" x14ac:dyDescent="0.2">
      <c r="A603" s="102"/>
      <c r="B603" s="102"/>
      <c r="C603" s="52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</row>
    <row r="604" spans="1:21" ht="15.75" customHeight="1" x14ac:dyDescent="0.2">
      <c r="A604" s="102"/>
      <c r="B604" s="102"/>
      <c r="C604" s="52"/>
      <c r="D604" s="102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</row>
    <row r="605" spans="1:21" ht="15.75" customHeight="1" x14ac:dyDescent="0.2">
      <c r="A605" s="102"/>
      <c r="B605" s="102"/>
      <c r="C605" s="52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</row>
    <row r="606" spans="1:21" ht="15.75" customHeight="1" x14ac:dyDescent="0.2">
      <c r="A606" s="102"/>
      <c r="B606" s="102"/>
      <c r="C606" s="52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</row>
    <row r="607" spans="1:21" ht="15.75" customHeight="1" x14ac:dyDescent="0.2">
      <c r="A607" s="102"/>
      <c r="B607" s="102"/>
      <c r="C607" s="52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</row>
    <row r="608" spans="1:21" ht="15.75" customHeight="1" x14ac:dyDescent="0.2">
      <c r="A608" s="102"/>
      <c r="B608" s="102"/>
      <c r="C608" s="52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</row>
    <row r="609" spans="1:21" ht="15.75" customHeight="1" x14ac:dyDescent="0.2">
      <c r="A609" s="102"/>
      <c r="B609" s="102"/>
      <c r="C609" s="52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</row>
    <row r="610" spans="1:21" ht="15.75" customHeight="1" x14ac:dyDescent="0.2">
      <c r="A610" s="102"/>
      <c r="B610" s="102"/>
      <c r="C610" s="52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</row>
    <row r="611" spans="1:21" ht="15.75" customHeight="1" x14ac:dyDescent="0.2">
      <c r="A611" s="102"/>
      <c r="B611" s="102"/>
      <c r="C611" s="52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</row>
    <row r="612" spans="1:21" ht="15.75" customHeight="1" x14ac:dyDescent="0.2">
      <c r="A612" s="102"/>
      <c r="B612" s="102"/>
      <c r="C612" s="5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</row>
    <row r="613" spans="1:21" ht="15.75" customHeight="1" x14ac:dyDescent="0.2">
      <c r="A613" s="102"/>
      <c r="B613" s="102"/>
      <c r="C613" s="52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</row>
    <row r="614" spans="1:21" ht="15.75" customHeight="1" x14ac:dyDescent="0.2">
      <c r="A614" s="102"/>
      <c r="B614" s="102"/>
      <c r="C614" s="52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</row>
    <row r="615" spans="1:21" ht="15.75" customHeight="1" x14ac:dyDescent="0.2">
      <c r="A615" s="102"/>
      <c r="B615" s="102"/>
      <c r="C615" s="52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</row>
    <row r="616" spans="1:21" ht="15.75" customHeight="1" x14ac:dyDescent="0.2">
      <c r="A616" s="102"/>
      <c r="B616" s="102"/>
      <c r="C616" s="52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</row>
    <row r="617" spans="1:21" ht="15.75" customHeight="1" x14ac:dyDescent="0.2">
      <c r="A617" s="102"/>
      <c r="B617" s="102"/>
      <c r="C617" s="52"/>
      <c r="D617" s="102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</row>
    <row r="618" spans="1:21" ht="15.75" customHeight="1" x14ac:dyDescent="0.2">
      <c r="A618" s="102"/>
      <c r="B618" s="102"/>
      <c r="C618" s="5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</row>
    <row r="619" spans="1:21" ht="15.75" customHeight="1" x14ac:dyDescent="0.2">
      <c r="A619" s="102"/>
      <c r="B619" s="102"/>
      <c r="C619" s="5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</row>
    <row r="620" spans="1:21" ht="15.75" customHeight="1" x14ac:dyDescent="0.2">
      <c r="A620" s="102"/>
      <c r="B620" s="102"/>
      <c r="C620" s="5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</row>
    <row r="621" spans="1:21" ht="15.75" customHeight="1" x14ac:dyDescent="0.2">
      <c r="A621" s="102"/>
      <c r="B621" s="102"/>
      <c r="C621" s="5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</row>
    <row r="622" spans="1:21" ht="15.75" customHeight="1" x14ac:dyDescent="0.2">
      <c r="A622" s="102"/>
      <c r="B622" s="102"/>
      <c r="C622" s="5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</row>
    <row r="623" spans="1:21" ht="15.75" customHeight="1" x14ac:dyDescent="0.2">
      <c r="A623" s="102"/>
      <c r="B623" s="102"/>
      <c r="C623" s="5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</row>
    <row r="624" spans="1:21" ht="15.75" customHeight="1" x14ac:dyDescent="0.2">
      <c r="A624" s="102"/>
      <c r="B624" s="102"/>
      <c r="C624" s="5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</row>
    <row r="625" spans="1:21" ht="15.75" customHeight="1" x14ac:dyDescent="0.2">
      <c r="A625" s="102"/>
      <c r="B625" s="102"/>
      <c r="C625" s="5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</row>
    <row r="626" spans="1:21" ht="15.75" customHeight="1" x14ac:dyDescent="0.2">
      <c r="A626" s="102"/>
      <c r="B626" s="102"/>
      <c r="C626" s="5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</row>
    <row r="627" spans="1:21" ht="15.75" customHeight="1" x14ac:dyDescent="0.2">
      <c r="A627" s="102"/>
      <c r="B627" s="102"/>
      <c r="C627" s="5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</row>
    <row r="628" spans="1:21" ht="15.75" customHeight="1" x14ac:dyDescent="0.2">
      <c r="A628" s="102"/>
      <c r="B628" s="102"/>
      <c r="C628" s="5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</row>
    <row r="629" spans="1:21" ht="15.75" customHeight="1" x14ac:dyDescent="0.2">
      <c r="A629" s="102"/>
      <c r="B629" s="102"/>
      <c r="C629" s="5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</row>
    <row r="630" spans="1:21" ht="15.75" customHeight="1" x14ac:dyDescent="0.2">
      <c r="A630" s="102"/>
      <c r="B630" s="102"/>
      <c r="C630" s="5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</row>
    <row r="631" spans="1:21" ht="15.75" customHeight="1" x14ac:dyDescent="0.2">
      <c r="A631" s="102"/>
      <c r="B631" s="102"/>
      <c r="C631" s="5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</row>
    <row r="632" spans="1:21" ht="15.75" customHeight="1" x14ac:dyDescent="0.2">
      <c r="A632" s="102"/>
      <c r="B632" s="102"/>
      <c r="C632" s="5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</row>
    <row r="633" spans="1:21" ht="15.75" customHeight="1" x14ac:dyDescent="0.2">
      <c r="A633" s="102"/>
      <c r="B633" s="102"/>
      <c r="C633" s="5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</row>
    <row r="634" spans="1:21" ht="15.75" customHeight="1" x14ac:dyDescent="0.2">
      <c r="A634" s="102"/>
      <c r="B634" s="102"/>
      <c r="C634" s="5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</row>
    <row r="635" spans="1:21" ht="15.75" customHeight="1" x14ac:dyDescent="0.2">
      <c r="A635" s="102"/>
      <c r="B635" s="102"/>
      <c r="C635" s="5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</row>
    <row r="636" spans="1:21" ht="15.75" customHeight="1" x14ac:dyDescent="0.2">
      <c r="A636" s="102"/>
      <c r="B636" s="102"/>
      <c r="C636" s="5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</row>
    <row r="637" spans="1:21" ht="15.75" customHeight="1" x14ac:dyDescent="0.2">
      <c r="A637" s="102"/>
      <c r="B637" s="102"/>
      <c r="C637" s="5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</row>
    <row r="638" spans="1:21" ht="15.75" customHeight="1" x14ac:dyDescent="0.2">
      <c r="A638" s="102"/>
      <c r="B638" s="102"/>
      <c r="C638" s="5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</row>
    <row r="639" spans="1:21" ht="15.75" customHeight="1" x14ac:dyDescent="0.2">
      <c r="A639" s="102"/>
      <c r="B639" s="102"/>
      <c r="C639" s="5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</row>
    <row r="640" spans="1:21" ht="15.75" customHeight="1" x14ac:dyDescent="0.2">
      <c r="A640" s="102"/>
      <c r="B640" s="102"/>
      <c r="C640" s="5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</row>
    <row r="641" spans="1:21" ht="15.75" customHeight="1" x14ac:dyDescent="0.2">
      <c r="A641" s="102"/>
      <c r="B641" s="102"/>
      <c r="C641" s="5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</row>
    <row r="642" spans="1:21" ht="15.75" customHeight="1" x14ac:dyDescent="0.2">
      <c r="A642" s="102"/>
      <c r="B642" s="102"/>
      <c r="C642" s="5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</row>
    <row r="643" spans="1:21" ht="15.75" customHeight="1" x14ac:dyDescent="0.2">
      <c r="A643" s="102"/>
      <c r="B643" s="102"/>
      <c r="C643" s="5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</row>
    <row r="644" spans="1:21" ht="15.75" customHeight="1" x14ac:dyDescent="0.2">
      <c r="A644" s="102"/>
      <c r="B644" s="102"/>
      <c r="C644" s="5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</row>
    <row r="645" spans="1:21" ht="15.75" customHeight="1" x14ac:dyDescent="0.2">
      <c r="A645" s="102"/>
      <c r="B645" s="102"/>
      <c r="C645" s="5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</row>
    <row r="646" spans="1:21" ht="15.75" customHeight="1" x14ac:dyDescent="0.2">
      <c r="A646" s="102"/>
      <c r="B646" s="102"/>
      <c r="C646" s="5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</row>
    <row r="647" spans="1:21" ht="15.75" customHeight="1" x14ac:dyDescent="0.2">
      <c r="A647" s="102"/>
      <c r="B647" s="102"/>
      <c r="C647" s="5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</row>
    <row r="648" spans="1:21" ht="15.75" customHeight="1" x14ac:dyDescent="0.2">
      <c r="A648" s="102"/>
      <c r="B648" s="102"/>
      <c r="C648" s="5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</row>
    <row r="649" spans="1:21" ht="15.75" customHeight="1" x14ac:dyDescent="0.2">
      <c r="A649" s="102"/>
      <c r="B649" s="102"/>
      <c r="C649" s="5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</row>
    <row r="650" spans="1:21" ht="15.75" customHeight="1" x14ac:dyDescent="0.2">
      <c r="A650" s="102"/>
      <c r="B650" s="102"/>
      <c r="C650" s="5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</row>
    <row r="651" spans="1:21" ht="15.75" customHeight="1" x14ac:dyDescent="0.2">
      <c r="A651" s="102"/>
      <c r="B651" s="102"/>
      <c r="C651" s="5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</row>
    <row r="652" spans="1:21" ht="15.75" customHeight="1" x14ac:dyDescent="0.2">
      <c r="A652" s="102"/>
      <c r="B652" s="102"/>
      <c r="C652" s="5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</row>
    <row r="653" spans="1:21" ht="15.75" customHeight="1" x14ac:dyDescent="0.2">
      <c r="A653" s="102"/>
      <c r="B653" s="102"/>
      <c r="C653" s="5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</row>
    <row r="654" spans="1:21" ht="15.75" customHeight="1" x14ac:dyDescent="0.2">
      <c r="A654" s="102"/>
      <c r="B654" s="102"/>
      <c r="C654" s="5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</row>
    <row r="655" spans="1:21" ht="15.75" customHeight="1" x14ac:dyDescent="0.2">
      <c r="A655" s="102"/>
      <c r="B655" s="102"/>
      <c r="C655" s="5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</row>
    <row r="656" spans="1:21" ht="15.75" customHeight="1" x14ac:dyDescent="0.2">
      <c r="A656" s="102"/>
      <c r="B656" s="102"/>
      <c r="C656" s="5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</row>
    <row r="657" spans="1:21" ht="15.75" customHeight="1" x14ac:dyDescent="0.2">
      <c r="A657" s="102"/>
      <c r="B657" s="102"/>
      <c r="C657" s="5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</row>
    <row r="658" spans="1:21" ht="15.75" customHeight="1" x14ac:dyDescent="0.2">
      <c r="A658" s="102"/>
      <c r="B658" s="102"/>
      <c r="C658" s="5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</row>
    <row r="659" spans="1:21" ht="15.75" customHeight="1" x14ac:dyDescent="0.2">
      <c r="A659" s="102"/>
      <c r="B659" s="102"/>
      <c r="C659" s="5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</row>
    <row r="660" spans="1:21" ht="15.75" customHeight="1" x14ac:dyDescent="0.2">
      <c r="A660" s="102"/>
      <c r="B660" s="102"/>
      <c r="C660" s="5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</row>
    <row r="661" spans="1:21" ht="15.75" customHeight="1" x14ac:dyDescent="0.2">
      <c r="A661" s="102"/>
      <c r="B661" s="102"/>
      <c r="C661" s="5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</row>
    <row r="662" spans="1:21" ht="15.75" customHeight="1" x14ac:dyDescent="0.2">
      <c r="A662" s="102"/>
      <c r="B662" s="102"/>
      <c r="C662" s="5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</row>
    <row r="663" spans="1:21" ht="15.75" customHeight="1" x14ac:dyDescent="0.2">
      <c r="A663" s="102"/>
      <c r="B663" s="102"/>
      <c r="C663" s="5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</row>
    <row r="664" spans="1:21" ht="15.75" customHeight="1" x14ac:dyDescent="0.2">
      <c r="A664" s="102"/>
      <c r="B664" s="102"/>
      <c r="C664" s="5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</row>
    <row r="665" spans="1:21" ht="15.75" customHeight="1" x14ac:dyDescent="0.2">
      <c r="A665" s="102"/>
      <c r="B665" s="102"/>
      <c r="C665" s="5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</row>
    <row r="666" spans="1:21" ht="15.75" customHeight="1" x14ac:dyDescent="0.2">
      <c r="A666" s="102"/>
      <c r="B666" s="102"/>
      <c r="C666" s="5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</row>
    <row r="667" spans="1:21" ht="15.75" customHeight="1" x14ac:dyDescent="0.2">
      <c r="A667" s="102"/>
      <c r="B667" s="102"/>
      <c r="C667" s="5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</row>
    <row r="668" spans="1:21" ht="15.75" customHeight="1" x14ac:dyDescent="0.2">
      <c r="A668" s="102"/>
      <c r="B668" s="102"/>
      <c r="C668" s="5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</row>
    <row r="669" spans="1:21" ht="15.75" customHeight="1" x14ac:dyDescent="0.2">
      <c r="A669" s="102"/>
      <c r="B669" s="102"/>
      <c r="C669" s="5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</row>
    <row r="670" spans="1:21" ht="15.75" customHeight="1" x14ac:dyDescent="0.2">
      <c r="A670" s="102"/>
      <c r="B670" s="102"/>
      <c r="C670" s="5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</row>
    <row r="671" spans="1:21" ht="15.75" customHeight="1" x14ac:dyDescent="0.2">
      <c r="A671" s="102"/>
      <c r="B671" s="102"/>
      <c r="C671" s="5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</row>
    <row r="672" spans="1:21" ht="15.75" customHeight="1" x14ac:dyDescent="0.2">
      <c r="A672" s="102"/>
      <c r="B672" s="102"/>
      <c r="C672" s="5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</row>
    <row r="673" spans="1:21" ht="15.75" customHeight="1" x14ac:dyDescent="0.2">
      <c r="A673" s="102"/>
      <c r="B673" s="102"/>
      <c r="C673" s="5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</row>
    <row r="674" spans="1:21" ht="15.75" customHeight="1" x14ac:dyDescent="0.2">
      <c r="A674" s="102"/>
      <c r="B674" s="102"/>
      <c r="C674" s="5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</row>
    <row r="675" spans="1:21" ht="15.75" customHeight="1" x14ac:dyDescent="0.2">
      <c r="A675" s="102"/>
      <c r="B675" s="102"/>
      <c r="C675" s="5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</row>
    <row r="676" spans="1:21" ht="15.75" customHeight="1" x14ac:dyDescent="0.2">
      <c r="A676" s="102"/>
      <c r="B676" s="102"/>
      <c r="C676" s="5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</row>
    <row r="677" spans="1:21" ht="15.75" customHeight="1" x14ac:dyDescent="0.2">
      <c r="A677" s="102"/>
      <c r="B677" s="102"/>
      <c r="C677" s="5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</row>
    <row r="678" spans="1:21" ht="15.75" customHeight="1" x14ac:dyDescent="0.2">
      <c r="A678" s="102"/>
      <c r="B678" s="102"/>
      <c r="C678" s="5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</row>
    <row r="679" spans="1:21" ht="15.75" customHeight="1" x14ac:dyDescent="0.2">
      <c r="A679" s="102"/>
      <c r="B679" s="102"/>
      <c r="C679" s="5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</row>
    <row r="680" spans="1:21" ht="15.75" customHeight="1" x14ac:dyDescent="0.2">
      <c r="A680" s="102"/>
      <c r="B680" s="102"/>
      <c r="C680" s="5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</row>
    <row r="681" spans="1:21" ht="15.75" customHeight="1" x14ac:dyDescent="0.2">
      <c r="A681" s="102"/>
      <c r="B681" s="102"/>
      <c r="C681" s="5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</row>
    <row r="682" spans="1:21" ht="15.75" customHeight="1" x14ac:dyDescent="0.2">
      <c r="A682" s="102"/>
      <c r="B682" s="102"/>
      <c r="C682" s="5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</row>
    <row r="683" spans="1:21" ht="15.75" customHeight="1" x14ac:dyDescent="0.2">
      <c r="A683" s="102"/>
      <c r="B683" s="102"/>
      <c r="C683" s="5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</row>
    <row r="684" spans="1:21" ht="15.75" customHeight="1" x14ac:dyDescent="0.2">
      <c r="A684" s="102"/>
      <c r="B684" s="102"/>
      <c r="C684" s="5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</row>
    <row r="685" spans="1:21" ht="15.75" customHeight="1" x14ac:dyDescent="0.2">
      <c r="A685" s="102"/>
      <c r="B685" s="102"/>
      <c r="C685" s="5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</row>
    <row r="686" spans="1:21" ht="15.75" customHeight="1" x14ac:dyDescent="0.2">
      <c r="A686" s="102"/>
      <c r="B686" s="102"/>
      <c r="C686" s="5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</row>
    <row r="687" spans="1:21" ht="15.75" customHeight="1" x14ac:dyDescent="0.2">
      <c r="A687" s="102"/>
      <c r="B687" s="102"/>
      <c r="C687" s="5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</row>
    <row r="688" spans="1:21" ht="15.75" customHeight="1" x14ac:dyDescent="0.2">
      <c r="A688" s="102"/>
      <c r="B688" s="102"/>
      <c r="C688" s="5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</row>
    <row r="689" spans="1:21" ht="15.75" customHeight="1" x14ac:dyDescent="0.2">
      <c r="A689" s="102"/>
      <c r="B689" s="102"/>
      <c r="C689" s="5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</row>
    <row r="690" spans="1:21" ht="15.75" customHeight="1" x14ac:dyDescent="0.2">
      <c r="A690" s="102"/>
      <c r="B690" s="102"/>
      <c r="C690" s="5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</row>
    <row r="691" spans="1:21" ht="15.75" customHeight="1" x14ac:dyDescent="0.2">
      <c r="A691" s="102"/>
      <c r="B691" s="102"/>
      <c r="C691" s="5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</row>
    <row r="692" spans="1:21" ht="15.75" customHeight="1" x14ac:dyDescent="0.2">
      <c r="A692" s="102"/>
      <c r="B692" s="102"/>
      <c r="C692" s="5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</row>
    <row r="693" spans="1:21" ht="15.75" customHeight="1" x14ac:dyDescent="0.2">
      <c r="A693" s="102"/>
      <c r="B693" s="102"/>
      <c r="C693" s="5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</row>
    <row r="694" spans="1:21" ht="15.75" customHeight="1" x14ac:dyDescent="0.2">
      <c r="A694" s="102"/>
      <c r="B694" s="102"/>
      <c r="C694" s="5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</row>
    <row r="695" spans="1:21" ht="15.75" customHeight="1" x14ac:dyDescent="0.2">
      <c r="A695" s="102"/>
      <c r="B695" s="102"/>
      <c r="C695" s="5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</row>
    <row r="696" spans="1:21" ht="15.75" customHeight="1" x14ac:dyDescent="0.2">
      <c r="A696" s="102"/>
      <c r="B696" s="102"/>
      <c r="C696" s="5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</row>
    <row r="697" spans="1:21" ht="15.75" customHeight="1" x14ac:dyDescent="0.2">
      <c r="A697" s="102"/>
      <c r="B697" s="102"/>
      <c r="C697" s="5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</row>
    <row r="698" spans="1:21" ht="15.75" customHeight="1" x14ac:dyDescent="0.2">
      <c r="A698" s="102"/>
      <c r="B698" s="102"/>
      <c r="C698" s="5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</row>
    <row r="699" spans="1:21" ht="15.75" customHeight="1" x14ac:dyDescent="0.2">
      <c r="A699" s="102"/>
      <c r="B699" s="102"/>
      <c r="C699" s="5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</row>
    <row r="700" spans="1:21" ht="15.75" customHeight="1" x14ac:dyDescent="0.2">
      <c r="A700" s="102"/>
      <c r="B700" s="102"/>
      <c r="C700" s="5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</row>
    <row r="701" spans="1:21" ht="15.75" customHeight="1" x14ac:dyDescent="0.2">
      <c r="A701" s="102"/>
      <c r="B701" s="102"/>
      <c r="C701" s="5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</row>
    <row r="702" spans="1:21" ht="15.75" customHeight="1" x14ac:dyDescent="0.2">
      <c r="A702" s="102"/>
      <c r="B702" s="102"/>
      <c r="C702" s="5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</row>
    <row r="703" spans="1:21" ht="15.75" customHeight="1" x14ac:dyDescent="0.2">
      <c r="A703" s="102"/>
      <c r="B703" s="102"/>
      <c r="C703" s="5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</row>
    <row r="704" spans="1:21" ht="15.75" customHeight="1" x14ac:dyDescent="0.2">
      <c r="A704" s="102"/>
      <c r="B704" s="102"/>
      <c r="C704" s="5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</row>
    <row r="705" spans="1:21" ht="15.75" customHeight="1" x14ac:dyDescent="0.2">
      <c r="A705" s="102"/>
      <c r="B705" s="102"/>
      <c r="C705" s="5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</row>
    <row r="706" spans="1:21" ht="15.75" customHeight="1" x14ac:dyDescent="0.2">
      <c r="A706" s="102"/>
      <c r="B706" s="102"/>
      <c r="C706" s="5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</row>
    <row r="707" spans="1:21" ht="15.75" customHeight="1" x14ac:dyDescent="0.2">
      <c r="A707" s="102"/>
      <c r="B707" s="102"/>
      <c r="C707" s="5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</row>
    <row r="708" spans="1:21" ht="15.75" customHeight="1" x14ac:dyDescent="0.2">
      <c r="A708" s="102"/>
      <c r="B708" s="102"/>
      <c r="C708" s="5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</row>
    <row r="709" spans="1:21" ht="15.75" customHeight="1" x14ac:dyDescent="0.2">
      <c r="A709" s="102"/>
      <c r="B709" s="102"/>
      <c r="C709" s="5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</row>
    <row r="710" spans="1:21" ht="15.75" customHeight="1" x14ac:dyDescent="0.2">
      <c r="A710" s="102"/>
      <c r="B710" s="102"/>
      <c r="C710" s="5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</row>
    <row r="711" spans="1:21" ht="15.75" customHeight="1" x14ac:dyDescent="0.2">
      <c r="A711" s="102"/>
      <c r="B711" s="102"/>
      <c r="C711" s="5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</row>
    <row r="712" spans="1:21" ht="15.75" customHeight="1" x14ac:dyDescent="0.2">
      <c r="A712" s="102"/>
      <c r="B712" s="102"/>
      <c r="C712" s="5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</row>
    <row r="713" spans="1:21" ht="15.75" customHeight="1" x14ac:dyDescent="0.2">
      <c r="A713" s="102"/>
      <c r="B713" s="102"/>
      <c r="C713" s="5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</row>
    <row r="714" spans="1:21" ht="15.75" customHeight="1" x14ac:dyDescent="0.2">
      <c r="A714" s="102"/>
      <c r="B714" s="102"/>
      <c r="C714" s="5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</row>
    <row r="715" spans="1:21" ht="15.75" customHeight="1" x14ac:dyDescent="0.2">
      <c r="A715" s="102"/>
      <c r="B715" s="102"/>
      <c r="C715" s="5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</row>
    <row r="716" spans="1:21" ht="15.75" customHeight="1" x14ac:dyDescent="0.2">
      <c r="A716" s="102"/>
      <c r="B716" s="102"/>
      <c r="C716" s="5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</row>
    <row r="717" spans="1:21" ht="15.75" customHeight="1" x14ac:dyDescent="0.2">
      <c r="A717" s="102"/>
      <c r="B717" s="102"/>
      <c r="C717" s="5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</row>
    <row r="718" spans="1:21" ht="15.75" customHeight="1" x14ac:dyDescent="0.2">
      <c r="A718" s="102"/>
      <c r="B718" s="102"/>
      <c r="C718" s="5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</row>
    <row r="719" spans="1:21" ht="15.75" customHeight="1" x14ac:dyDescent="0.2">
      <c r="A719" s="102"/>
      <c r="B719" s="102"/>
      <c r="C719" s="5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</row>
    <row r="720" spans="1:21" ht="15.75" customHeight="1" x14ac:dyDescent="0.2">
      <c r="A720" s="102"/>
      <c r="B720" s="102"/>
      <c r="C720" s="5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</row>
    <row r="721" spans="1:21" ht="15.75" customHeight="1" x14ac:dyDescent="0.2">
      <c r="A721" s="102"/>
      <c r="B721" s="102"/>
      <c r="C721" s="5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</row>
    <row r="722" spans="1:21" ht="15.75" customHeight="1" x14ac:dyDescent="0.2">
      <c r="A722" s="102"/>
      <c r="B722" s="102"/>
      <c r="C722" s="5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</row>
    <row r="723" spans="1:21" ht="15.75" customHeight="1" x14ac:dyDescent="0.2">
      <c r="A723" s="102"/>
      <c r="B723" s="102"/>
      <c r="C723" s="5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</row>
    <row r="724" spans="1:21" ht="15.75" customHeight="1" x14ac:dyDescent="0.2">
      <c r="A724" s="102"/>
      <c r="B724" s="102"/>
      <c r="C724" s="5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</row>
    <row r="725" spans="1:21" ht="15.75" customHeight="1" x14ac:dyDescent="0.2">
      <c r="A725" s="102"/>
      <c r="B725" s="102"/>
      <c r="C725" s="5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</row>
    <row r="726" spans="1:21" ht="15.75" customHeight="1" x14ac:dyDescent="0.2">
      <c r="A726" s="102"/>
      <c r="B726" s="102"/>
      <c r="C726" s="5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</row>
    <row r="727" spans="1:21" ht="15.75" customHeight="1" x14ac:dyDescent="0.2">
      <c r="A727" s="102"/>
      <c r="B727" s="102"/>
      <c r="C727" s="5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</row>
    <row r="728" spans="1:21" ht="15.75" customHeight="1" x14ac:dyDescent="0.2">
      <c r="A728" s="102"/>
      <c r="B728" s="102"/>
      <c r="C728" s="5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</row>
    <row r="729" spans="1:21" ht="15.75" customHeight="1" x14ac:dyDescent="0.2">
      <c r="A729" s="102"/>
      <c r="B729" s="102"/>
      <c r="C729" s="5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</row>
    <row r="730" spans="1:21" ht="15.75" customHeight="1" x14ac:dyDescent="0.2">
      <c r="A730" s="102"/>
      <c r="B730" s="102"/>
      <c r="C730" s="5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</row>
    <row r="731" spans="1:21" ht="15.75" customHeight="1" x14ac:dyDescent="0.2">
      <c r="A731" s="102"/>
      <c r="B731" s="102"/>
      <c r="C731" s="5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</row>
    <row r="732" spans="1:21" ht="15.75" customHeight="1" x14ac:dyDescent="0.2">
      <c r="A732" s="102"/>
      <c r="B732" s="102"/>
      <c r="C732" s="5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</row>
    <row r="733" spans="1:21" ht="15.75" customHeight="1" x14ac:dyDescent="0.2">
      <c r="A733" s="102"/>
      <c r="B733" s="102"/>
      <c r="C733" s="5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</row>
    <row r="734" spans="1:21" ht="15.75" customHeight="1" x14ac:dyDescent="0.2">
      <c r="A734" s="102"/>
      <c r="B734" s="102"/>
      <c r="C734" s="5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</row>
    <row r="735" spans="1:21" ht="15.75" customHeight="1" x14ac:dyDescent="0.2">
      <c r="A735" s="102"/>
      <c r="B735" s="102"/>
      <c r="C735" s="52"/>
      <c r="D735" s="102"/>
      <c r="E735" s="102"/>
      <c r="F735" s="102"/>
      <c r="G735" s="102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</row>
    <row r="736" spans="1:21" ht="15.75" customHeight="1" x14ac:dyDescent="0.2">
      <c r="A736" s="102"/>
      <c r="B736" s="102"/>
      <c r="C736" s="52"/>
      <c r="D736" s="102"/>
      <c r="E736" s="102"/>
      <c r="F736" s="102"/>
      <c r="G736" s="102"/>
      <c r="H736" s="102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</row>
    <row r="737" spans="1:21" ht="15.75" customHeight="1" x14ac:dyDescent="0.2">
      <c r="A737" s="102"/>
      <c r="B737" s="102"/>
      <c r="C737" s="52"/>
      <c r="D737" s="102"/>
      <c r="E737" s="102"/>
      <c r="F737" s="102"/>
      <c r="G737" s="102"/>
      <c r="H737" s="102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</row>
    <row r="738" spans="1:21" ht="15.75" customHeight="1" x14ac:dyDescent="0.2">
      <c r="A738" s="102"/>
      <c r="B738" s="102"/>
      <c r="C738" s="52"/>
      <c r="D738" s="102"/>
      <c r="E738" s="102"/>
      <c r="F738" s="102"/>
      <c r="G738" s="102"/>
      <c r="H738" s="102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</row>
    <row r="739" spans="1:21" ht="15.75" customHeight="1" x14ac:dyDescent="0.2">
      <c r="A739" s="102"/>
      <c r="B739" s="102"/>
      <c r="C739" s="52"/>
      <c r="D739" s="102"/>
      <c r="E739" s="102"/>
      <c r="F739" s="102"/>
      <c r="G739" s="102"/>
      <c r="H739" s="102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</row>
    <row r="740" spans="1:21" ht="15.75" customHeight="1" x14ac:dyDescent="0.2">
      <c r="A740" s="102"/>
      <c r="B740" s="102"/>
      <c r="C740" s="52"/>
      <c r="D740" s="102"/>
      <c r="E740" s="102"/>
      <c r="F740" s="102"/>
      <c r="G740" s="102"/>
      <c r="H740" s="102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</row>
    <row r="741" spans="1:21" ht="15.75" customHeight="1" x14ac:dyDescent="0.2">
      <c r="A741" s="102"/>
      <c r="B741" s="102"/>
      <c r="C741" s="52"/>
      <c r="D741" s="102"/>
      <c r="E741" s="102"/>
      <c r="F741" s="102"/>
      <c r="G741" s="102"/>
      <c r="H741" s="102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</row>
    <row r="742" spans="1:21" ht="15.75" customHeight="1" x14ac:dyDescent="0.2">
      <c r="A742" s="102"/>
      <c r="B742" s="102"/>
      <c r="C742" s="52"/>
      <c r="D742" s="102"/>
      <c r="E742" s="102"/>
      <c r="F742" s="102"/>
      <c r="G742" s="102"/>
      <c r="H742" s="102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</row>
    <row r="743" spans="1:21" ht="15.75" customHeight="1" x14ac:dyDescent="0.2">
      <c r="A743" s="102"/>
      <c r="B743" s="102"/>
      <c r="C743" s="52"/>
      <c r="D743" s="102"/>
      <c r="E743" s="102"/>
      <c r="F743" s="102"/>
      <c r="G743" s="102"/>
      <c r="H743" s="102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</row>
    <row r="744" spans="1:21" ht="15.75" customHeight="1" x14ac:dyDescent="0.2">
      <c r="A744" s="102"/>
      <c r="B744" s="102"/>
      <c r="C744" s="52"/>
      <c r="D744" s="102"/>
      <c r="E744" s="102"/>
      <c r="F744" s="102"/>
      <c r="G744" s="102"/>
      <c r="H744" s="102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</row>
    <row r="745" spans="1:21" ht="15.75" customHeight="1" x14ac:dyDescent="0.2">
      <c r="A745" s="102"/>
      <c r="B745" s="102"/>
      <c r="C745" s="52"/>
      <c r="D745" s="102"/>
      <c r="E745" s="102"/>
      <c r="F745" s="102"/>
      <c r="G745" s="102"/>
      <c r="H745" s="102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</row>
    <row r="746" spans="1:21" ht="15.75" customHeight="1" x14ac:dyDescent="0.2">
      <c r="A746" s="102"/>
      <c r="B746" s="102"/>
      <c r="C746" s="52"/>
      <c r="D746" s="102"/>
      <c r="E746" s="102"/>
      <c r="F746" s="102"/>
      <c r="G746" s="102"/>
      <c r="H746" s="102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</row>
    <row r="747" spans="1:21" ht="15.75" customHeight="1" x14ac:dyDescent="0.2">
      <c r="A747" s="102"/>
      <c r="B747" s="102"/>
      <c r="C747" s="52"/>
      <c r="D747" s="102"/>
      <c r="E747" s="102"/>
      <c r="F747" s="102"/>
      <c r="G747" s="102"/>
      <c r="H747" s="102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</row>
    <row r="748" spans="1:21" ht="15.75" customHeight="1" x14ac:dyDescent="0.2">
      <c r="A748" s="102"/>
      <c r="B748" s="102"/>
      <c r="C748" s="52"/>
      <c r="D748" s="102"/>
      <c r="E748" s="102"/>
      <c r="F748" s="102"/>
      <c r="G748" s="102"/>
      <c r="H748" s="102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</row>
    <row r="749" spans="1:21" ht="15.75" customHeight="1" x14ac:dyDescent="0.2">
      <c r="A749" s="102"/>
      <c r="B749" s="102"/>
      <c r="C749" s="52"/>
      <c r="D749" s="102"/>
      <c r="E749" s="102"/>
      <c r="F749" s="102"/>
      <c r="G749" s="102"/>
      <c r="H749" s="102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</row>
    <row r="750" spans="1:21" ht="15.75" customHeight="1" x14ac:dyDescent="0.2">
      <c r="A750" s="102"/>
      <c r="B750" s="102"/>
      <c r="C750" s="52"/>
      <c r="D750" s="102"/>
      <c r="E750" s="102"/>
      <c r="F750" s="102"/>
      <c r="G750" s="102"/>
      <c r="H750" s="102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</row>
    <row r="751" spans="1:21" ht="15.75" customHeight="1" x14ac:dyDescent="0.2">
      <c r="A751" s="102"/>
      <c r="B751" s="102"/>
      <c r="C751" s="52"/>
      <c r="D751" s="102"/>
      <c r="E751" s="102"/>
      <c r="F751" s="102"/>
      <c r="G751" s="102"/>
      <c r="H751" s="102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</row>
    <row r="752" spans="1:21" ht="15.75" customHeight="1" x14ac:dyDescent="0.2">
      <c r="A752" s="102"/>
      <c r="B752" s="102"/>
      <c r="C752" s="52"/>
      <c r="D752" s="102"/>
      <c r="E752" s="102"/>
      <c r="F752" s="102"/>
      <c r="G752" s="102"/>
      <c r="H752" s="102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</row>
    <row r="753" spans="1:21" ht="15.75" customHeight="1" x14ac:dyDescent="0.2">
      <c r="A753" s="102"/>
      <c r="B753" s="102"/>
      <c r="C753" s="52"/>
      <c r="D753" s="102"/>
      <c r="E753" s="102"/>
      <c r="F753" s="102"/>
      <c r="G753" s="102"/>
      <c r="H753" s="102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</row>
    <row r="754" spans="1:21" ht="15.75" customHeight="1" x14ac:dyDescent="0.2">
      <c r="A754" s="102"/>
      <c r="B754" s="102"/>
      <c r="C754" s="52"/>
      <c r="D754" s="102"/>
      <c r="E754" s="102"/>
      <c r="F754" s="102"/>
      <c r="G754" s="102"/>
      <c r="H754" s="102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</row>
    <row r="755" spans="1:21" ht="15.75" customHeight="1" x14ac:dyDescent="0.2">
      <c r="A755" s="102"/>
      <c r="B755" s="102"/>
      <c r="C755" s="52"/>
      <c r="D755" s="102"/>
      <c r="E755" s="102"/>
      <c r="F755" s="102"/>
      <c r="G755" s="102"/>
      <c r="H755" s="102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</row>
    <row r="756" spans="1:21" ht="15.75" customHeight="1" x14ac:dyDescent="0.2">
      <c r="A756" s="102"/>
      <c r="B756" s="102"/>
      <c r="C756" s="52"/>
      <c r="D756" s="102"/>
      <c r="E756" s="102"/>
      <c r="F756" s="102"/>
      <c r="G756" s="102"/>
      <c r="H756" s="102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</row>
    <row r="757" spans="1:21" ht="15.75" customHeight="1" x14ac:dyDescent="0.2">
      <c r="A757" s="102"/>
      <c r="B757" s="102"/>
      <c r="C757" s="52"/>
      <c r="D757" s="102"/>
      <c r="E757" s="102"/>
      <c r="F757" s="102"/>
      <c r="G757" s="102"/>
      <c r="H757" s="102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</row>
    <row r="758" spans="1:21" ht="15.75" customHeight="1" x14ac:dyDescent="0.2">
      <c r="A758" s="102"/>
      <c r="B758" s="102"/>
      <c r="C758" s="52"/>
      <c r="D758" s="102"/>
      <c r="E758" s="102"/>
      <c r="F758" s="102"/>
      <c r="G758" s="102"/>
      <c r="H758" s="102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</row>
    <row r="759" spans="1:21" ht="15.75" customHeight="1" x14ac:dyDescent="0.2">
      <c r="A759" s="102"/>
      <c r="B759" s="102"/>
      <c r="C759" s="52"/>
      <c r="D759" s="102"/>
      <c r="E759" s="102"/>
      <c r="F759" s="102"/>
      <c r="G759" s="102"/>
      <c r="H759" s="102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</row>
    <row r="760" spans="1:21" ht="15.75" customHeight="1" x14ac:dyDescent="0.2">
      <c r="A760" s="102"/>
      <c r="B760" s="102"/>
      <c r="C760" s="52"/>
      <c r="D760" s="102"/>
      <c r="E760" s="102"/>
      <c r="F760" s="102"/>
      <c r="G760" s="102"/>
      <c r="H760" s="102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</row>
    <row r="761" spans="1:21" ht="15.75" customHeight="1" x14ac:dyDescent="0.2">
      <c r="A761" s="102"/>
      <c r="B761" s="102"/>
      <c r="C761" s="52"/>
      <c r="D761" s="102"/>
      <c r="E761" s="102"/>
      <c r="F761" s="102"/>
      <c r="G761" s="102"/>
      <c r="H761" s="102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</row>
    <row r="762" spans="1:21" ht="15.75" customHeight="1" x14ac:dyDescent="0.2">
      <c r="A762" s="102"/>
      <c r="B762" s="102"/>
      <c r="C762" s="52"/>
      <c r="D762" s="102"/>
      <c r="E762" s="102"/>
      <c r="F762" s="102"/>
      <c r="G762" s="102"/>
      <c r="H762" s="102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</row>
    <row r="763" spans="1:21" ht="15.75" customHeight="1" x14ac:dyDescent="0.2">
      <c r="A763" s="102"/>
      <c r="B763" s="102"/>
      <c r="C763" s="52"/>
      <c r="D763" s="102"/>
      <c r="E763" s="102"/>
      <c r="F763" s="102"/>
      <c r="G763" s="102"/>
      <c r="H763" s="102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</row>
    <row r="764" spans="1:21" ht="15.75" customHeight="1" x14ac:dyDescent="0.2">
      <c r="A764" s="102"/>
      <c r="B764" s="102"/>
      <c r="C764" s="52"/>
      <c r="D764" s="102"/>
      <c r="E764" s="102"/>
      <c r="F764" s="102"/>
      <c r="G764" s="102"/>
      <c r="H764" s="102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</row>
    <row r="765" spans="1:21" ht="15.75" customHeight="1" x14ac:dyDescent="0.2">
      <c r="A765" s="102"/>
      <c r="B765" s="102"/>
      <c r="C765" s="52"/>
      <c r="D765" s="102"/>
      <c r="E765" s="102"/>
      <c r="F765" s="102"/>
      <c r="G765" s="102"/>
      <c r="H765" s="102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</row>
    <row r="766" spans="1:21" ht="15.75" customHeight="1" x14ac:dyDescent="0.2">
      <c r="A766" s="102"/>
      <c r="B766" s="102"/>
      <c r="C766" s="52"/>
      <c r="D766" s="102"/>
      <c r="E766" s="102"/>
      <c r="F766" s="102"/>
      <c r="G766" s="102"/>
      <c r="H766" s="102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</row>
    <row r="767" spans="1:21" ht="15.75" customHeight="1" x14ac:dyDescent="0.2">
      <c r="A767" s="102"/>
      <c r="B767" s="102"/>
      <c r="C767" s="52"/>
      <c r="D767" s="102"/>
      <c r="E767" s="102"/>
      <c r="F767" s="102"/>
      <c r="G767" s="102"/>
      <c r="H767" s="102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</row>
    <row r="768" spans="1:21" ht="15.75" customHeight="1" x14ac:dyDescent="0.2">
      <c r="A768" s="102"/>
      <c r="B768" s="102"/>
      <c r="C768" s="52"/>
      <c r="D768" s="102"/>
      <c r="E768" s="102"/>
      <c r="F768" s="102"/>
      <c r="G768" s="102"/>
      <c r="H768" s="102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</row>
    <row r="769" spans="1:21" ht="15.75" customHeight="1" x14ac:dyDescent="0.2">
      <c r="A769" s="102"/>
      <c r="B769" s="102"/>
      <c r="C769" s="52"/>
      <c r="D769" s="102"/>
      <c r="E769" s="102"/>
      <c r="F769" s="102"/>
      <c r="G769" s="102"/>
      <c r="H769" s="102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</row>
    <row r="770" spans="1:21" ht="15.75" customHeight="1" x14ac:dyDescent="0.2">
      <c r="A770" s="102"/>
      <c r="B770" s="102"/>
      <c r="C770" s="52"/>
      <c r="D770" s="102"/>
      <c r="E770" s="102"/>
      <c r="F770" s="102"/>
      <c r="G770" s="102"/>
      <c r="H770" s="102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</row>
    <row r="771" spans="1:21" ht="15.75" customHeight="1" x14ac:dyDescent="0.2">
      <c r="A771" s="102"/>
      <c r="B771" s="102"/>
      <c r="C771" s="52"/>
      <c r="D771" s="102"/>
      <c r="E771" s="102"/>
      <c r="F771" s="102"/>
      <c r="G771" s="102"/>
      <c r="H771" s="102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</row>
    <row r="772" spans="1:21" ht="15.75" customHeight="1" x14ac:dyDescent="0.2">
      <c r="A772" s="102"/>
      <c r="B772" s="102"/>
      <c r="C772" s="52"/>
      <c r="D772" s="102"/>
      <c r="E772" s="102"/>
      <c r="F772" s="102"/>
      <c r="G772" s="102"/>
      <c r="H772" s="102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</row>
    <row r="773" spans="1:21" ht="15.75" customHeight="1" x14ac:dyDescent="0.2">
      <c r="A773" s="102"/>
      <c r="B773" s="102"/>
      <c r="C773" s="52"/>
      <c r="D773" s="102"/>
      <c r="E773" s="102"/>
      <c r="F773" s="102"/>
      <c r="G773" s="102"/>
      <c r="H773" s="102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</row>
    <row r="774" spans="1:21" ht="15.75" customHeight="1" x14ac:dyDescent="0.2">
      <c r="A774" s="102"/>
      <c r="B774" s="102"/>
      <c r="C774" s="52"/>
      <c r="D774" s="102"/>
      <c r="E774" s="102"/>
      <c r="F774" s="102"/>
      <c r="G774" s="102"/>
      <c r="H774" s="102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</row>
    <row r="775" spans="1:21" ht="15.75" customHeight="1" x14ac:dyDescent="0.2">
      <c r="A775" s="102"/>
      <c r="B775" s="102"/>
      <c r="C775" s="52"/>
      <c r="D775" s="102"/>
      <c r="E775" s="102"/>
      <c r="F775" s="102"/>
      <c r="G775" s="102"/>
      <c r="H775" s="102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</row>
    <row r="776" spans="1:21" ht="15.75" customHeight="1" x14ac:dyDescent="0.2">
      <c r="A776" s="102"/>
      <c r="B776" s="102"/>
      <c r="C776" s="52"/>
      <c r="D776" s="102"/>
      <c r="E776" s="102"/>
      <c r="F776" s="102"/>
      <c r="G776" s="102"/>
      <c r="H776" s="102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</row>
    <row r="777" spans="1:21" ht="15.75" customHeight="1" x14ac:dyDescent="0.2">
      <c r="A777" s="102"/>
      <c r="B777" s="102"/>
      <c r="C777" s="52"/>
      <c r="D777" s="102"/>
      <c r="E777" s="102"/>
      <c r="F777" s="102"/>
      <c r="G777" s="102"/>
      <c r="H777" s="102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</row>
    <row r="778" spans="1:21" ht="15.75" customHeight="1" x14ac:dyDescent="0.2">
      <c r="A778" s="102"/>
      <c r="B778" s="102"/>
      <c r="C778" s="52"/>
      <c r="D778" s="102"/>
      <c r="E778" s="102"/>
      <c r="F778" s="102"/>
      <c r="G778" s="102"/>
      <c r="H778" s="102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</row>
    <row r="779" spans="1:21" ht="15.75" customHeight="1" x14ac:dyDescent="0.2">
      <c r="A779" s="102"/>
      <c r="B779" s="102"/>
      <c r="C779" s="52"/>
      <c r="D779" s="102"/>
      <c r="E779" s="102"/>
      <c r="F779" s="102"/>
      <c r="G779" s="102"/>
      <c r="H779" s="102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</row>
    <row r="780" spans="1:21" ht="15.75" customHeight="1" x14ac:dyDescent="0.2">
      <c r="A780" s="102"/>
      <c r="B780" s="102"/>
      <c r="C780" s="52"/>
      <c r="D780" s="102"/>
      <c r="E780" s="102"/>
      <c r="F780" s="102"/>
      <c r="G780" s="102"/>
      <c r="H780" s="102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</row>
    <row r="781" spans="1:21" ht="15.75" customHeight="1" x14ac:dyDescent="0.2">
      <c r="A781" s="102"/>
      <c r="B781" s="102"/>
      <c r="C781" s="52"/>
      <c r="D781" s="102"/>
      <c r="E781" s="102"/>
      <c r="F781" s="102"/>
      <c r="G781" s="102"/>
      <c r="H781" s="102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</row>
    <row r="782" spans="1:21" ht="15.75" customHeight="1" x14ac:dyDescent="0.2">
      <c r="A782" s="102"/>
      <c r="B782" s="102"/>
      <c r="C782" s="52"/>
      <c r="D782" s="102"/>
      <c r="E782" s="102"/>
      <c r="F782" s="102"/>
      <c r="G782" s="102"/>
      <c r="H782" s="102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</row>
    <row r="783" spans="1:21" ht="15.75" customHeight="1" x14ac:dyDescent="0.2">
      <c r="A783" s="102"/>
      <c r="B783" s="102"/>
      <c r="C783" s="52"/>
      <c r="D783" s="102"/>
      <c r="E783" s="102"/>
      <c r="F783" s="102"/>
      <c r="G783" s="102"/>
      <c r="H783" s="102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</row>
    <row r="784" spans="1:21" ht="15.75" customHeight="1" x14ac:dyDescent="0.2">
      <c r="A784" s="102"/>
      <c r="B784" s="102"/>
      <c r="C784" s="52"/>
      <c r="D784" s="102"/>
      <c r="E784" s="102"/>
      <c r="F784" s="102"/>
      <c r="G784" s="102"/>
      <c r="H784" s="102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</row>
    <row r="785" spans="1:21" ht="15.75" customHeight="1" x14ac:dyDescent="0.2">
      <c r="A785" s="102"/>
      <c r="B785" s="102"/>
      <c r="C785" s="52"/>
      <c r="D785" s="102"/>
      <c r="E785" s="102"/>
      <c r="F785" s="102"/>
      <c r="G785" s="102"/>
      <c r="H785" s="102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</row>
    <row r="786" spans="1:21" ht="15.75" customHeight="1" x14ac:dyDescent="0.2">
      <c r="A786" s="102"/>
      <c r="B786" s="102"/>
      <c r="C786" s="52"/>
      <c r="D786" s="102"/>
      <c r="E786" s="102"/>
      <c r="F786" s="102"/>
      <c r="G786" s="102"/>
      <c r="H786" s="102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</row>
    <row r="787" spans="1:21" ht="15.75" customHeight="1" x14ac:dyDescent="0.2">
      <c r="A787" s="102"/>
      <c r="B787" s="102"/>
      <c r="C787" s="52"/>
      <c r="D787" s="102"/>
      <c r="E787" s="102"/>
      <c r="F787" s="102"/>
      <c r="G787" s="102"/>
      <c r="H787" s="102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</row>
    <row r="788" spans="1:21" ht="15.75" customHeight="1" x14ac:dyDescent="0.2">
      <c r="A788" s="102"/>
      <c r="B788" s="102"/>
      <c r="C788" s="52"/>
      <c r="D788" s="102"/>
      <c r="E788" s="102"/>
      <c r="F788" s="102"/>
      <c r="G788" s="102"/>
      <c r="H788" s="102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</row>
    <row r="789" spans="1:21" ht="15.75" customHeight="1" x14ac:dyDescent="0.2">
      <c r="A789" s="102"/>
      <c r="B789" s="102"/>
      <c r="C789" s="52"/>
      <c r="D789" s="102"/>
      <c r="E789" s="102"/>
      <c r="F789" s="102"/>
      <c r="G789" s="102"/>
      <c r="H789" s="102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</row>
    <row r="790" spans="1:21" ht="15.75" customHeight="1" x14ac:dyDescent="0.2">
      <c r="A790" s="102"/>
      <c r="B790" s="102"/>
      <c r="C790" s="52"/>
      <c r="D790" s="102"/>
      <c r="E790" s="102"/>
      <c r="F790" s="102"/>
      <c r="G790" s="102"/>
      <c r="H790" s="102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</row>
    <row r="791" spans="1:21" ht="15.75" customHeight="1" x14ac:dyDescent="0.2">
      <c r="A791" s="102"/>
      <c r="B791" s="102"/>
      <c r="C791" s="52"/>
      <c r="D791" s="102"/>
      <c r="E791" s="102"/>
      <c r="F791" s="102"/>
      <c r="G791" s="102"/>
      <c r="H791" s="102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</row>
    <row r="792" spans="1:21" ht="15.75" customHeight="1" x14ac:dyDescent="0.2">
      <c r="A792" s="102"/>
      <c r="B792" s="102"/>
      <c r="C792" s="52"/>
      <c r="D792" s="102"/>
      <c r="E792" s="102"/>
      <c r="F792" s="102"/>
      <c r="G792" s="102"/>
      <c r="H792" s="102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</row>
    <row r="793" spans="1:21" ht="15.75" customHeight="1" x14ac:dyDescent="0.2">
      <c r="A793" s="102"/>
      <c r="B793" s="102"/>
      <c r="C793" s="52"/>
      <c r="D793" s="102"/>
      <c r="E793" s="102"/>
      <c r="F793" s="102"/>
      <c r="G793" s="102"/>
      <c r="H793" s="102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</row>
    <row r="794" spans="1:21" ht="15.75" customHeight="1" x14ac:dyDescent="0.2">
      <c r="A794" s="102"/>
      <c r="B794" s="102"/>
      <c r="C794" s="52"/>
      <c r="D794" s="102"/>
      <c r="E794" s="102"/>
      <c r="F794" s="102"/>
      <c r="G794" s="102"/>
      <c r="H794" s="102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</row>
    <row r="795" spans="1:21" ht="15.75" customHeight="1" x14ac:dyDescent="0.2">
      <c r="A795" s="102"/>
      <c r="B795" s="102"/>
      <c r="C795" s="52"/>
      <c r="D795" s="102"/>
      <c r="E795" s="102"/>
      <c r="F795" s="102"/>
      <c r="G795" s="102"/>
      <c r="H795" s="102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</row>
    <row r="796" spans="1:21" ht="15.75" customHeight="1" x14ac:dyDescent="0.2">
      <c r="A796" s="102"/>
      <c r="B796" s="102"/>
      <c r="C796" s="52"/>
      <c r="D796" s="102"/>
      <c r="E796" s="102"/>
      <c r="F796" s="102"/>
      <c r="G796" s="102"/>
      <c r="H796" s="102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</row>
    <row r="797" spans="1:21" ht="15.75" customHeight="1" x14ac:dyDescent="0.2">
      <c r="A797" s="102"/>
      <c r="B797" s="102"/>
      <c r="C797" s="52"/>
      <c r="D797" s="102"/>
      <c r="E797" s="102"/>
      <c r="F797" s="102"/>
      <c r="G797" s="102"/>
      <c r="H797" s="102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</row>
    <row r="798" spans="1:21" ht="15.75" customHeight="1" x14ac:dyDescent="0.2">
      <c r="A798" s="102"/>
      <c r="B798" s="102"/>
      <c r="C798" s="52"/>
      <c r="D798" s="102"/>
      <c r="E798" s="102"/>
      <c r="F798" s="102"/>
      <c r="G798" s="102"/>
      <c r="H798" s="102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</row>
    <row r="799" spans="1:21" ht="15.75" customHeight="1" x14ac:dyDescent="0.2">
      <c r="A799" s="102"/>
      <c r="B799" s="102"/>
      <c r="C799" s="52"/>
      <c r="D799" s="102"/>
      <c r="E799" s="102"/>
      <c r="F799" s="102"/>
      <c r="G799" s="102"/>
      <c r="H799" s="102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</row>
    <row r="800" spans="1:21" ht="15.75" customHeight="1" x14ac:dyDescent="0.2">
      <c r="A800" s="102"/>
      <c r="B800" s="102"/>
      <c r="C800" s="52"/>
      <c r="D800" s="102"/>
      <c r="E800" s="102"/>
      <c r="F800" s="102"/>
      <c r="G800" s="102"/>
      <c r="H800" s="102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</row>
    <row r="801" spans="1:21" ht="15.75" customHeight="1" x14ac:dyDescent="0.2">
      <c r="A801" s="102"/>
      <c r="B801" s="102"/>
      <c r="C801" s="52"/>
      <c r="D801" s="102"/>
      <c r="E801" s="102"/>
      <c r="F801" s="102"/>
      <c r="G801" s="102"/>
      <c r="H801" s="102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</row>
    <row r="802" spans="1:21" ht="15.75" customHeight="1" x14ac:dyDescent="0.2">
      <c r="A802" s="102"/>
      <c r="B802" s="102"/>
      <c r="C802" s="52"/>
      <c r="D802" s="102"/>
      <c r="E802" s="102"/>
      <c r="F802" s="102"/>
      <c r="G802" s="102"/>
      <c r="H802" s="102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</row>
    <row r="803" spans="1:21" ht="15.75" customHeight="1" x14ac:dyDescent="0.2">
      <c r="A803" s="102"/>
      <c r="B803" s="102"/>
      <c r="C803" s="52"/>
      <c r="D803" s="102"/>
      <c r="E803" s="102"/>
      <c r="F803" s="102"/>
      <c r="G803" s="102"/>
      <c r="H803" s="102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</row>
    <row r="804" spans="1:21" ht="15.75" customHeight="1" x14ac:dyDescent="0.2">
      <c r="A804" s="102"/>
      <c r="B804" s="102"/>
      <c r="C804" s="52"/>
      <c r="D804" s="102"/>
      <c r="E804" s="102"/>
      <c r="F804" s="102"/>
      <c r="G804" s="102"/>
      <c r="H804" s="102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</row>
    <row r="805" spans="1:21" ht="15.75" customHeight="1" x14ac:dyDescent="0.2">
      <c r="A805" s="102"/>
      <c r="B805" s="102"/>
      <c r="C805" s="52"/>
      <c r="D805" s="102"/>
      <c r="E805" s="102"/>
      <c r="F805" s="102"/>
      <c r="G805" s="102"/>
      <c r="H805" s="102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</row>
    <row r="806" spans="1:21" ht="15.75" customHeight="1" x14ac:dyDescent="0.2">
      <c r="A806" s="102"/>
      <c r="B806" s="102"/>
      <c r="C806" s="52"/>
      <c r="D806" s="102"/>
      <c r="E806" s="102"/>
      <c r="F806" s="102"/>
      <c r="G806" s="102"/>
      <c r="H806" s="102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</row>
    <row r="807" spans="1:21" ht="15.75" customHeight="1" x14ac:dyDescent="0.2">
      <c r="A807" s="102"/>
      <c r="B807" s="102"/>
      <c r="C807" s="52"/>
      <c r="D807" s="102"/>
      <c r="E807" s="102"/>
      <c r="F807" s="102"/>
      <c r="G807" s="102"/>
      <c r="H807" s="102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</row>
    <row r="808" spans="1:21" ht="15.75" customHeight="1" x14ac:dyDescent="0.2">
      <c r="A808" s="102"/>
      <c r="B808" s="102"/>
      <c r="C808" s="52"/>
      <c r="D808" s="102"/>
      <c r="E808" s="102"/>
      <c r="F808" s="102"/>
      <c r="G808" s="102"/>
      <c r="H808" s="102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</row>
    <row r="809" spans="1:21" ht="15.75" customHeight="1" x14ac:dyDescent="0.2">
      <c r="A809" s="102"/>
      <c r="B809" s="102"/>
      <c r="C809" s="52"/>
      <c r="D809" s="102"/>
      <c r="E809" s="102"/>
      <c r="F809" s="102"/>
      <c r="G809" s="102"/>
      <c r="H809" s="102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</row>
    <row r="810" spans="1:21" ht="15.75" customHeight="1" x14ac:dyDescent="0.2">
      <c r="A810" s="102"/>
      <c r="B810" s="102"/>
      <c r="C810" s="52"/>
      <c r="D810" s="102"/>
      <c r="E810" s="102"/>
      <c r="F810" s="102"/>
      <c r="G810" s="102"/>
      <c r="H810" s="102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</row>
    <row r="811" spans="1:21" ht="15.75" customHeight="1" x14ac:dyDescent="0.2">
      <c r="A811" s="102"/>
      <c r="B811" s="102"/>
      <c r="C811" s="52"/>
      <c r="D811" s="102"/>
      <c r="E811" s="102"/>
      <c r="F811" s="102"/>
      <c r="G811" s="102"/>
      <c r="H811" s="102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</row>
    <row r="812" spans="1:21" ht="15.75" customHeight="1" x14ac:dyDescent="0.2">
      <c r="A812" s="102"/>
      <c r="B812" s="102"/>
      <c r="C812" s="52"/>
      <c r="D812" s="102"/>
      <c r="E812" s="102"/>
      <c r="F812" s="102"/>
      <c r="G812" s="102"/>
      <c r="H812" s="102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</row>
    <row r="813" spans="1:21" ht="15.75" customHeight="1" x14ac:dyDescent="0.2">
      <c r="A813" s="102"/>
      <c r="B813" s="102"/>
      <c r="C813" s="52"/>
      <c r="D813" s="102"/>
      <c r="E813" s="102"/>
      <c r="F813" s="102"/>
      <c r="G813" s="102"/>
      <c r="H813" s="102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</row>
    <row r="814" spans="1:21" ht="15.75" customHeight="1" x14ac:dyDescent="0.2">
      <c r="A814" s="102"/>
      <c r="B814" s="102"/>
      <c r="C814" s="52"/>
      <c r="D814" s="102"/>
      <c r="E814" s="102"/>
      <c r="F814" s="102"/>
      <c r="G814" s="102"/>
      <c r="H814" s="102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</row>
    <row r="815" spans="1:21" ht="15.75" customHeight="1" x14ac:dyDescent="0.2">
      <c r="A815" s="102"/>
      <c r="B815" s="102"/>
      <c r="C815" s="52"/>
      <c r="D815" s="102"/>
      <c r="E815" s="102"/>
      <c r="F815" s="102"/>
      <c r="G815" s="102"/>
      <c r="H815" s="102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</row>
    <row r="816" spans="1:21" ht="15.75" customHeight="1" x14ac:dyDescent="0.2">
      <c r="A816" s="102"/>
      <c r="B816" s="102"/>
      <c r="C816" s="52"/>
      <c r="D816" s="102"/>
      <c r="E816" s="102"/>
      <c r="F816" s="102"/>
      <c r="G816" s="102"/>
      <c r="H816" s="102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</row>
    <row r="817" spans="1:21" ht="15.75" customHeight="1" x14ac:dyDescent="0.2">
      <c r="A817" s="102"/>
      <c r="B817" s="102"/>
      <c r="C817" s="52"/>
      <c r="D817" s="102"/>
      <c r="E817" s="102"/>
      <c r="F817" s="102"/>
      <c r="G817" s="102"/>
      <c r="H817" s="102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</row>
    <row r="818" spans="1:21" ht="15.75" customHeight="1" x14ac:dyDescent="0.2">
      <c r="A818" s="102"/>
      <c r="B818" s="102"/>
      <c r="C818" s="52"/>
      <c r="D818" s="102"/>
      <c r="E818" s="102"/>
      <c r="F818" s="102"/>
      <c r="G818" s="102"/>
      <c r="H818" s="102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</row>
    <row r="819" spans="1:21" ht="15.75" customHeight="1" x14ac:dyDescent="0.2">
      <c r="A819" s="102"/>
      <c r="B819" s="102"/>
      <c r="C819" s="52"/>
      <c r="D819" s="102"/>
      <c r="E819" s="102"/>
      <c r="F819" s="102"/>
      <c r="G819" s="102"/>
      <c r="H819" s="102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</row>
    <row r="820" spans="1:21" ht="15.75" customHeight="1" x14ac:dyDescent="0.2">
      <c r="A820" s="102"/>
      <c r="B820" s="102"/>
      <c r="C820" s="52"/>
      <c r="D820" s="102"/>
      <c r="E820" s="102"/>
      <c r="F820" s="102"/>
      <c r="G820" s="102"/>
      <c r="H820" s="102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</row>
    <row r="821" spans="1:21" ht="15.75" customHeight="1" x14ac:dyDescent="0.2">
      <c r="A821" s="102"/>
      <c r="B821" s="102"/>
      <c r="C821" s="52"/>
      <c r="D821" s="102"/>
      <c r="E821" s="102"/>
      <c r="F821" s="102"/>
      <c r="G821" s="102"/>
      <c r="H821" s="102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</row>
    <row r="822" spans="1:21" ht="15.75" customHeight="1" x14ac:dyDescent="0.2">
      <c r="A822" s="102"/>
      <c r="B822" s="102"/>
      <c r="C822" s="52"/>
      <c r="D822" s="102"/>
      <c r="E822" s="102"/>
      <c r="F822" s="102"/>
      <c r="G822" s="102"/>
      <c r="H822" s="102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</row>
    <row r="823" spans="1:21" ht="15.75" customHeight="1" x14ac:dyDescent="0.2">
      <c r="A823" s="102"/>
      <c r="B823" s="102"/>
      <c r="C823" s="52"/>
      <c r="D823" s="102"/>
      <c r="E823" s="102"/>
      <c r="F823" s="102"/>
      <c r="G823" s="102"/>
      <c r="H823" s="102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</row>
    <row r="824" spans="1:21" ht="15.75" customHeight="1" x14ac:dyDescent="0.2">
      <c r="A824" s="102"/>
      <c r="B824" s="102"/>
      <c r="C824" s="52"/>
      <c r="D824" s="102"/>
      <c r="E824" s="102"/>
      <c r="F824" s="102"/>
      <c r="G824" s="102"/>
      <c r="H824" s="102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</row>
    <row r="825" spans="1:21" ht="15.75" customHeight="1" x14ac:dyDescent="0.2">
      <c r="A825" s="102"/>
      <c r="B825" s="102"/>
      <c r="C825" s="52"/>
      <c r="D825" s="102"/>
      <c r="E825" s="102"/>
      <c r="F825" s="102"/>
      <c r="G825" s="102"/>
      <c r="H825" s="102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</row>
    <row r="826" spans="1:21" ht="15.75" customHeight="1" x14ac:dyDescent="0.2">
      <c r="A826" s="102"/>
      <c r="B826" s="102"/>
      <c r="C826" s="52"/>
      <c r="D826" s="102"/>
      <c r="E826" s="102"/>
      <c r="F826" s="102"/>
      <c r="G826" s="102"/>
      <c r="H826" s="102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</row>
    <row r="827" spans="1:21" ht="15.75" customHeight="1" x14ac:dyDescent="0.2">
      <c r="A827" s="102"/>
      <c r="B827" s="102"/>
      <c r="C827" s="52"/>
      <c r="D827" s="102"/>
      <c r="E827" s="102"/>
      <c r="F827" s="102"/>
      <c r="G827" s="102"/>
      <c r="H827" s="102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</row>
    <row r="828" spans="1:21" ht="15.75" customHeight="1" x14ac:dyDescent="0.2">
      <c r="A828" s="102"/>
      <c r="B828" s="102"/>
      <c r="C828" s="52"/>
      <c r="D828" s="102"/>
      <c r="E828" s="102"/>
      <c r="F828" s="102"/>
      <c r="G828" s="102"/>
      <c r="H828" s="102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</row>
    <row r="829" spans="1:21" ht="15.75" customHeight="1" x14ac:dyDescent="0.2">
      <c r="A829" s="102"/>
      <c r="B829" s="102"/>
      <c r="C829" s="52"/>
      <c r="D829" s="102"/>
      <c r="E829" s="102"/>
      <c r="F829" s="102"/>
      <c r="G829" s="102"/>
      <c r="H829" s="102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</row>
    <row r="830" spans="1:21" ht="15.75" customHeight="1" x14ac:dyDescent="0.2">
      <c r="A830" s="102"/>
      <c r="B830" s="102"/>
      <c r="C830" s="52"/>
      <c r="D830" s="102"/>
      <c r="E830" s="102"/>
      <c r="F830" s="102"/>
      <c r="G830" s="102"/>
      <c r="H830" s="102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</row>
    <row r="831" spans="1:21" ht="15.75" customHeight="1" x14ac:dyDescent="0.2">
      <c r="A831" s="102"/>
      <c r="B831" s="102"/>
      <c r="C831" s="52"/>
      <c r="D831" s="102"/>
      <c r="E831" s="102"/>
      <c r="F831" s="102"/>
      <c r="G831" s="102"/>
      <c r="H831" s="102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</row>
    <row r="832" spans="1:21" ht="15.75" customHeight="1" x14ac:dyDescent="0.2">
      <c r="A832" s="102"/>
      <c r="B832" s="102"/>
      <c r="C832" s="52"/>
      <c r="D832" s="102"/>
      <c r="E832" s="102"/>
      <c r="F832" s="102"/>
      <c r="G832" s="102"/>
      <c r="H832" s="102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</row>
    <row r="833" spans="1:21" ht="15.75" customHeight="1" x14ac:dyDescent="0.2">
      <c r="A833" s="102"/>
      <c r="B833" s="102"/>
      <c r="C833" s="52"/>
      <c r="D833" s="102"/>
      <c r="E833" s="102"/>
      <c r="F833" s="102"/>
      <c r="G833" s="102"/>
      <c r="H833" s="102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</row>
    <row r="834" spans="1:21" ht="15.75" customHeight="1" x14ac:dyDescent="0.2">
      <c r="A834" s="102"/>
      <c r="B834" s="102"/>
      <c r="C834" s="52"/>
      <c r="D834" s="102"/>
      <c r="E834" s="102"/>
      <c r="F834" s="102"/>
      <c r="G834" s="102"/>
      <c r="H834" s="102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</row>
    <row r="835" spans="1:21" ht="15.75" customHeight="1" x14ac:dyDescent="0.2">
      <c r="A835" s="102"/>
      <c r="B835" s="102"/>
      <c r="C835" s="52"/>
      <c r="D835" s="102"/>
      <c r="E835" s="102"/>
      <c r="F835" s="102"/>
      <c r="G835" s="102"/>
      <c r="H835" s="102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</row>
    <row r="836" spans="1:21" ht="15.75" customHeight="1" x14ac:dyDescent="0.2">
      <c r="A836" s="102"/>
      <c r="B836" s="102"/>
      <c r="C836" s="52"/>
      <c r="D836" s="102"/>
      <c r="E836" s="102"/>
      <c r="F836" s="102"/>
      <c r="G836" s="102"/>
      <c r="H836" s="102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</row>
    <row r="837" spans="1:21" ht="15.75" customHeight="1" x14ac:dyDescent="0.2">
      <c r="A837" s="102"/>
      <c r="B837" s="102"/>
      <c r="C837" s="52"/>
      <c r="D837" s="102"/>
      <c r="E837" s="102"/>
      <c r="F837" s="102"/>
      <c r="G837" s="102"/>
      <c r="H837" s="102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</row>
    <row r="838" spans="1:21" ht="15.75" customHeight="1" x14ac:dyDescent="0.2">
      <c r="A838" s="102"/>
      <c r="B838" s="102"/>
      <c r="C838" s="52"/>
      <c r="D838" s="102"/>
      <c r="E838" s="102"/>
      <c r="F838" s="102"/>
      <c r="G838" s="102"/>
      <c r="H838" s="102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</row>
    <row r="839" spans="1:21" ht="15.75" customHeight="1" x14ac:dyDescent="0.2">
      <c r="A839" s="102"/>
      <c r="B839" s="102"/>
      <c r="C839" s="52"/>
      <c r="D839" s="102"/>
      <c r="E839" s="102"/>
      <c r="F839" s="102"/>
      <c r="G839" s="102"/>
      <c r="H839" s="102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</row>
    <row r="840" spans="1:21" ht="15.75" customHeight="1" x14ac:dyDescent="0.2">
      <c r="A840" s="102"/>
      <c r="B840" s="102"/>
      <c r="C840" s="52"/>
      <c r="D840" s="102"/>
      <c r="E840" s="102"/>
      <c r="F840" s="102"/>
      <c r="G840" s="102"/>
      <c r="H840" s="102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</row>
    <row r="841" spans="1:21" ht="15.75" customHeight="1" x14ac:dyDescent="0.2">
      <c r="A841" s="102"/>
      <c r="B841" s="102"/>
      <c r="C841" s="52"/>
      <c r="D841" s="102"/>
      <c r="E841" s="102"/>
      <c r="F841" s="102"/>
      <c r="G841" s="102"/>
      <c r="H841" s="102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</row>
    <row r="842" spans="1:21" ht="15.75" customHeight="1" x14ac:dyDescent="0.2">
      <c r="A842" s="102"/>
      <c r="B842" s="102"/>
      <c r="C842" s="52"/>
      <c r="D842" s="102"/>
      <c r="E842" s="102"/>
      <c r="F842" s="102"/>
      <c r="G842" s="102"/>
      <c r="H842" s="102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</row>
    <row r="843" spans="1:21" ht="15.75" customHeight="1" x14ac:dyDescent="0.2">
      <c r="A843" s="102"/>
      <c r="B843" s="102"/>
      <c r="C843" s="52"/>
      <c r="D843" s="102"/>
      <c r="E843" s="102"/>
      <c r="F843" s="102"/>
      <c r="G843" s="102"/>
      <c r="H843" s="102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</row>
    <row r="844" spans="1:21" ht="15.75" customHeight="1" x14ac:dyDescent="0.2">
      <c r="A844" s="102"/>
      <c r="B844" s="102"/>
      <c r="C844" s="52"/>
      <c r="D844" s="102"/>
      <c r="E844" s="102"/>
      <c r="F844" s="102"/>
      <c r="G844" s="102"/>
      <c r="H844" s="102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</row>
    <row r="845" spans="1:21" ht="15.75" customHeight="1" x14ac:dyDescent="0.2">
      <c r="A845" s="102"/>
      <c r="B845" s="102"/>
      <c r="C845" s="52"/>
      <c r="D845" s="102"/>
      <c r="E845" s="102"/>
      <c r="F845" s="102"/>
      <c r="G845" s="102"/>
      <c r="H845" s="102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</row>
    <row r="846" spans="1:21" ht="15.75" customHeight="1" x14ac:dyDescent="0.2">
      <c r="A846" s="102"/>
      <c r="B846" s="102"/>
      <c r="C846" s="52"/>
      <c r="D846" s="102"/>
      <c r="E846" s="102"/>
      <c r="F846" s="102"/>
      <c r="G846" s="102"/>
      <c r="H846" s="102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</row>
    <row r="847" spans="1:21" ht="15.75" customHeight="1" x14ac:dyDescent="0.2">
      <c r="A847" s="102"/>
      <c r="B847" s="102"/>
      <c r="C847" s="52"/>
      <c r="D847" s="102"/>
      <c r="E847" s="102"/>
      <c r="F847" s="102"/>
      <c r="G847" s="102"/>
      <c r="H847" s="102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</row>
    <row r="848" spans="1:21" ht="15.75" customHeight="1" x14ac:dyDescent="0.2">
      <c r="A848" s="102"/>
      <c r="B848" s="102"/>
      <c r="C848" s="52"/>
      <c r="D848" s="102"/>
      <c r="E848" s="102"/>
      <c r="F848" s="102"/>
      <c r="G848" s="102"/>
      <c r="H848" s="102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</row>
    <row r="849" spans="1:21" ht="15.75" customHeight="1" x14ac:dyDescent="0.2">
      <c r="A849" s="102"/>
      <c r="B849" s="102"/>
      <c r="C849" s="52"/>
      <c r="D849" s="102"/>
      <c r="E849" s="102"/>
      <c r="F849" s="102"/>
      <c r="G849" s="102"/>
      <c r="H849" s="102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</row>
    <row r="850" spans="1:21" ht="15.75" customHeight="1" x14ac:dyDescent="0.2">
      <c r="A850" s="102"/>
      <c r="B850" s="102"/>
      <c r="C850" s="52"/>
      <c r="D850" s="102"/>
      <c r="E850" s="102"/>
      <c r="F850" s="102"/>
      <c r="G850" s="102"/>
      <c r="H850" s="102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</row>
    <row r="851" spans="1:21" ht="15.75" customHeight="1" x14ac:dyDescent="0.2">
      <c r="A851" s="102"/>
      <c r="B851" s="102"/>
      <c r="C851" s="52"/>
      <c r="D851" s="102"/>
      <c r="E851" s="102"/>
      <c r="F851" s="102"/>
      <c r="G851" s="102"/>
      <c r="H851" s="102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</row>
    <row r="852" spans="1:21" ht="15.75" customHeight="1" x14ac:dyDescent="0.2">
      <c r="A852" s="102"/>
      <c r="B852" s="102"/>
      <c r="C852" s="52"/>
      <c r="D852" s="102"/>
      <c r="E852" s="102"/>
      <c r="F852" s="102"/>
      <c r="G852" s="102"/>
      <c r="H852" s="102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</row>
    <row r="853" spans="1:21" ht="15.75" customHeight="1" x14ac:dyDescent="0.2">
      <c r="A853" s="102"/>
      <c r="B853" s="102"/>
      <c r="C853" s="52"/>
      <c r="D853" s="102"/>
      <c r="E853" s="102"/>
      <c r="F853" s="102"/>
      <c r="G853" s="102"/>
      <c r="H853" s="102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</row>
    <row r="854" spans="1:21" ht="15.75" customHeight="1" x14ac:dyDescent="0.2">
      <c r="A854" s="102"/>
      <c r="B854" s="102"/>
      <c r="C854" s="52"/>
      <c r="D854" s="102"/>
      <c r="E854" s="102"/>
      <c r="F854" s="102"/>
      <c r="G854" s="102"/>
      <c r="H854" s="102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</row>
    <row r="855" spans="1:21" ht="15.75" customHeight="1" x14ac:dyDescent="0.2">
      <c r="A855" s="102"/>
      <c r="B855" s="102"/>
      <c r="C855" s="52"/>
      <c r="D855" s="102"/>
      <c r="E855" s="102"/>
      <c r="F855" s="102"/>
      <c r="G855" s="102"/>
      <c r="H855" s="102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</row>
    <row r="856" spans="1:21" ht="15.75" customHeight="1" x14ac:dyDescent="0.2">
      <c r="A856" s="102"/>
      <c r="B856" s="102"/>
      <c r="C856" s="52"/>
      <c r="D856" s="102"/>
      <c r="E856" s="102"/>
      <c r="F856" s="102"/>
      <c r="G856" s="102"/>
      <c r="H856" s="102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</row>
    <row r="857" spans="1:21" ht="15.75" customHeight="1" x14ac:dyDescent="0.2">
      <c r="A857" s="102"/>
      <c r="B857" s="102"/>
      <c r="C857" s="52"/>
      <c r="D857" s="102"/>
      <c r="E857" s="102"/>
      <c r="F857" s="102"/>
      <c r="G857" s="102"/>
      <c r="H857" s="102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</row>
    <row r="858" spans="1:21" ht="15.75" customHeight="1" x14ac:dyDescent="0.2">
      <c r="A858" s="102"/>
      <c r="B858" s="102"/>
      <c r="C858" s="52"/>
      <c r="D858" s="102"/>
      <c r="E858" s="102"/>
      <c r="F858" s="102"/>
      <c r="G858" s="102"/>
      <c r="H858" s="102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</row>
    <row r="859" spans="1:21" ht="15.75" customHeight="1" x14ac:dyDescent="0.2">
      <c r="A859" s="102"/>
      <c r="B859" s="102"/>
      <c r="C859" s="52"/>
      <c r="D859" s="102"/>
      <c r="E859" s="102"/>
      <c r="F859" s="102"/>
      <c r="G859" s="102"/>
      <c r="H859" s="102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</row>
    <row r="860" spans="1:21" ht="15.75" customHeight="1" x14ac:dyDescent="0.2">
      <c r="A860" s="102"/>
      <c r="B860" s="102"/>
      <c r="C860" s="52"/>
      <c r="D860" s="102"/>
      <c r="E860" s="102"/>
      <c r="F860" s="102"/>
      <c r="G860" s="102"/>
      <c r="H860" s="102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</row>
    <row r="861" spans="1:21" ht="15.75" customHeight="1" x14ac:dyDescent="0.2">
      <c r="A861" s="102"/>
      <c r="B861" s="102"/>
      <c r="C861" s="52"/>
      <c r="D861" s="102"/>
      <c r="E861" s="102"/>
      <c r="F861" s="102"/>
      <c r="G861" s="102"/>
      <c r="H861" s="102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</row>
    <row r="862" spans="1:21" ht="15.75" customHeight="1" x14ac:dyDescent="0.2">
      <c r="A862" s="102"/>
      <c r="B862" s="102"/>
      <c r="C862" s="52"/>
      <c r="D862" s="102"/>
      <c r="E862" s="102"/>
      <c r="F862" s="102"/>
      <c r="G862" s="102"/>
      <c r="H862" s="102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</row>
    <row r="863" spans="1:21" ht="15.75" customHeight="1" x14ac:dyDescent="0.2">
      <c r="A863" s="102"/>
      <c r="B863" s="102"/>
      <c r="C863" s="52"/>
      <c r="D863" s="102"/>
      <c r="E863" s="102"/>
      <c r="F863" s="102"/>
      <c r="G863" s="102"/>
      <c r="H863" s="102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</row>
    <row r="864" spans="1:21" ht="15.75" customHeight="1" x14ac:dyDescent="0.2">
      <c r="A864" s="102"/>
      <c r="B864" s="102"/>
      <c r="C864" s="52"/>
      <c r="D864" s="102"/>
      <c r="E864" s="102"/>
      <c r="F864" s="102"/>
      <c r="G864" s="102"/>
      <c r="H864" s="102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</row>
    <row r="865" spans="1:21" ht="15.75" customHeight="1" x14ac:dyDescent="0.2">
      <c r="A865" s="102"/>
      <c r="B865" s="102"/>
      <c r="C865" s="52"/>
      <c r="D865" s="102"/>
      <c r="E865" s="102"/>
      <c r="F865" s="102"/>
      <c r="G865" s="102"/>
      <c r="H865" s="102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</row>
    <row r="866" spans="1:21" ht="15.75" customHeight="1" x14ac:dyDescent="0.2">
      <c r="A866" s="102"/>
      <c r="B866" s="102"/>
      <c r="C866" s="52"/>
      <c r="D866" s="102"/>
      <c r="E866" s="102"/>
      <c r="F866" s="102"/>
      <c r="G866" s="102"/>
      <c r="H866" s="102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</row>
    <row r="867" spans="1:21" ht="15.75" customHeight="1" x14ac:dyDescent="0.2">
      <c r="A867" s="102"/>
      <c r="B867" s="102"/>
      <c r="C867" s="52"/>
      <c r="D867" s="102"/>
      <c r="E867" s="102"/>
      <c r="F867" s="102"/>
      <c r="G867" s="102"/>
      <c r="H867" s="102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</row>
    <row r="868" spans="1:21" ht="15.75" customHeight="1" x14ac:dyDescent="0.2">
      <c r="A868" s="102"/>
      <c r="B868" s="102"/>
      <c r="C868" s="52"/>
      <c r="D868" s="102"/>
      <c r="E868" s="102"/>
      <c r="F868" s="102"/>
      <c r="G868" s="102"/>
      <c r="H868" s="102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</row>
    <row r="869" spans="1:21" ht="15.75" customHeight="1" x14ac:dyDescent="0.2">
      <c r="A869" s="102"/>
      <c r="B869" s="102"/>
      <c r="C869" s="52"/>
      <c r="D869" s="102"/>
      <c r="E869" s="102"/>
      <c r="F869" s="102"/>
      <c r="G869" s="102"/>
      <c r="H869" s="102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</row>
    <row r="870" spans="1:21" ht="15.75" customHeight="1" x14ac:dyDescent="0.2">
      <c r="A870" s="102"/>
      <c r="B870" s="102"/>
      <c r="C870" s="52"/>
      <c r="D870" s="102"/>
      <c r="E870" s="102"/>
      <c r="F870" s="102"/>
      <c r="G870" s="102"/>
      <c r="H870" s="102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</row>
    <row r="871" spans="1:21" ht="15.75" customHeight="1" x14ac:dyDescent="0.2">
      <c r="A871" s="102"/>
      <c r="B871" s="102"/>
      <c r="C871" s="52"/>
      <c r="D871" s="102"/>
      <c r="E871" s="102"/>
      <c r="F871" s="102"/>
      <c r="G871" s="102"/>
      <c r="H871" s="102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</row>
    <row r="872" spans="1:21" ht="15.75" customHeight="1" x14ac:dyDescent="0.2">
      <c r="A872" s="102"/>
      <c r="B872" s="102"/>
      <c r="C872" s="52"/>
      <c r="D872" s="102"/>
      <c r="E872" s="102"/>
      <c r="F872" s="102"/>
      <c r="G872" s="102"/>
      <c r="H872" s="102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</row>
    <row r="873" spans="1:21" ht="15.75" customHeight="1" x14ac:dyDescent="0.2">
      <c r="A873" s="102"/>
      <c r="B873" s="102"/>
      <c r="C873" s="52"/>
      <c r="D873" s="102"/>
      <c r="E873" s="102"/>
      <c r="F873" s="102"/>
      <c r="G873" s="102"/>
      <c r="H873" s="102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</row>
    <row r="874" spans="1:21" ht="15.75" customHeight="1" x14ac:dyDescent="0.2">
      <c r="A874" s="102"/>
      <c r="B874" s="102"/>
      <c r="C874" s="52"/>
      <c r="D874" s="102"/>
      <c r="E874" s="102"/>
      <c r="F874" s="102"/>
      <c r="G874" s="102"/>
      <c r="H874" s="102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</row>
    <row r="875" spans="1:21" ht="15.75" customHeight="1" x14ac:dyDescent="0.2">
      <c r="A875" s="102"/>
      <c r="B875" s="102"/>
      <c r="C875" s="52"/>
      <c r="D875" s="102"/>
      <c r="E875" s="102"/>
      <c r="F875" s="102"/>
      <c r="G875" s="102"/>
      <c r="H875" s="102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</row>
    <row r="876" spans="1:21" ht="15.75" customHeight="1" x14ac:dyDescent="0.2">
      <c r="A876" s="102"/>
      <c r="B876" s="102"/>
      <c r="C876" s="52"/>
      <c r="D876" s="102"/>
      <c r="E876" s="102"/>
      <c r="F876" s="102"/>
      <c r="G876" s="102"/>
      <c r="H876" s="102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</row>
    <row r="877" spans="1:21" ht="15.75" customHeight="1" x14ac:dyDescent="0.2">
      <c r="A877" s="102"/>
      <c r="B877" s="102"/>
      <c r="C877" s="52"/>
      <c r="D877" s="102"/>
      <c r="E877" s="102"/>
      <c r="F877" s="102"/>
      <c r="G877" s="102"/>
      <c r="H877" s="102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</row>
    <row r="878" spans="1:21" ht="15.75" customHeight="1" x14ac:dyDescent="0.2">
      <c r="A878" s="102"/>
      <c r="B878" s="102"/>
      <c r="C878" s="52"/>
      <c r="D878" s="102"/>
      <c r="E878" s="102"/>
      <c r="F878" s="102"/>
      <c r="G878" s="102"/>
      <c r="H878" s="102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</row>
    <row r="879" spans="1:21" ht="15.75" customHeight="1" x14ac:dyDescent="0.2">
      <c r="A879" s="102"/>
      <c r="B879" s="102"/>
      <c r="C879" s="52"/>
      <c r="D879" s="102"/>
      <c r="E879" s="102"/>
      <c r="F879" s="102"/>
      <c r="G879" s="102"/>
      <c r="H879" s="102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</row>
    <row r="880" spans="1:21" ht="15.75" customHeight="1" x14ac:dyDescent="0.2">
      <c r="A880" s="102"/>
      <c r="B880" s="102"/>
      <c r="C880" s="52"/>
      <c r="D880" s="102"/>
      <c r="E880" s="102"/>
      <c r="F880" s="102"/>
      <c r="G880" s="102"/>
      <c r="H880" s="102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</row>
    <row r="881" spans="1:21" ht="15.75" customHeight="1" x14ac:dyDescent="0.2">
      <c r="A881" s="102"/>
      <c r="B881" s="102"/>
      <c r="C881" s="52"/>
      <c r="D881" s="102"/>
      <c r="E881" s="102"/>
      <c r="F881" s="102"/>
      <c r="G881" s="102"/>
      <c r="H881" s="102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</row>
    <row r="882" spans="1:21" ht="15.75" customHeight="1" x14ac:dyDescent="0.2">
      <c r="A882" s="102"/>
      <c r="B882" s="102"/>
      <c r="C882" s="52"/>
      <c r="D882" s="102"/>
      <c r="E882" s="102"/>
      <c r="F882" s="102"/>
      <c r="G882" s="102"/>
      <c r="H882" s="102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</row>
    <row r="883" spans="1:21" ht="15.75" customHeight="1" x14ac:dyDescent="0.2">
      <c r="A883" s="102"/>
      <c r="B883" s="102"/>
      <c r="C883" s="52"/>
      <c r="D883" s="102"/>
      <c r="E883" s="102"/>
      <c r="F883" s="102"/>
      <c r="G883" s="102"/>
      <c r="H883" s="102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</row>
    <row r="884" spans="1:21" ht="15.75" customHeight="1" x14ac:dyDescent="0.2">
      <c r="A884" s="102"/>
      <c r="B884" s="102"/>
      <c r="C884" s="52"/>
      <c r="D884" s="102"/>
      <c r="E884" s="102"/>
      <c r="F884" s="102"/>
      <c r="G884" s="102"/>
      <c r="H884" s="102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</row>
    <row r="885" spans="1:21" ht="15.75" customHeight="1" x14ac:dyDescent="0.2">
      <c r="A885" s="102"/>
      <c r="B885" s="102"/>
      <c r="C885" s="52"/>
      <c r="D885" s="102"/>
      <c r="E885" s="102"/>
      <c r="F885" s="102"/>
      <c r="G885" s="102"/>
      <c r="H885" s="102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</row>
    <row r="886" spans="1:21" ht="15.75" customHeight="1" x14ac:dyDescent="0.2">
      <c r="A886" s="102"/>
      <c r="B886" s="102"/>
      <c r="C886" s="52"/>
      <c r="D886" s="102"/>
      <c r="E886" s="102"/>
      <c r="F886" s="102"/>
      <c r="G886" s="102"/>
      <c r="H886" s="102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</row>
    <row r="887" spans="1:21" ht="15.75" customHeight="1" x14ac:dyDescent="0.2">
      <c r="A887" s="102"/>
      <c r="B887" s="102"/>
      <c r="C887" s="52"/>
      <c r="D887" s="102"/>
      <c r="E887" s="102"/>
      <c r="F887" s="102"/>
      <c r="G887" s="102"/>
      <c r="H887" s="102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</row>
    <row r="888" spans="1:21" ht="15.75" customHeight="1" x14ac:dyDescent="0.2">
      <c r="A888" s="102"/>
      <c r="B888" s="102"/>
      <c r="C888" s="52"/>
      <c r="D888" s="102"/>
      <c r="E888" s="102"/>
      <c r="F888" s="102"/>
      <c r="G888" s="102"/>
      <c r="H888" s="102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</row>
    <row r="889" spans="1:21" ht="15.75" customHeight="1" x14ac:dyDescent="0.2">
      <c r="A889" s="102"/>
      <c r="B889" s="102"/>
      <c r="C889" s="52"/>
      <c r="D889" s="102"/>
      <c r="E889" s="102"/>
      <c r="F889" s="102"/>
      <c r="G889" s="102"/>
      <c r="H889" s="102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</row>
    <row r="890" spans="1:21" ht="15.75" customHeight="1" x14ac:dyDescent="0.2">
      <c r="A890" s="102"/>
      <c r="B890" s="102"/>
      <c r="C890" s="52"/>
      <c r="D890" s="102"/>
      <c r="E890" s="102"/>
      <c r="F890" s="102"/>
      <c r="G890" s="102"/>
      <c r="H890" s="102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</row>
    <row r="891" spans="1:21" ht="15.75" customHeight="1" x14ac:dyDescent="0.2">
      <c r="A891" s="102"/>
      <c r="B891" s="102"/>
      <c r="C891" s="52"/>
      <c r="D891" s="102"/>
      <c r="E891" s="102"/>
      <c r="F891" s="102"/>
      <c r="G891" s="102"/>
      <c r="H891" s="102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</row>
    <row r="892" spans="1:21" ht="15.75" customHeight="1" x14ac:dyDescent="0.2">
      <c r="A892" s="102"/>
      <c r="B892" s="102"/>
      <c r="C892" s="52"/>
      <c r="D892" s="102"/>
      <c r="E892" s="102"/>
      <c r="F892" s="102"/>
      <c r="G892" s="102"/>
      <c r="H892" s="102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</row>
    <row r="893" spans="1:21" ht="15.75" customHeight="1" x14ac:dyDescent="0.2">
      <c r="A893" s="102"/>
      <c r="B893" s="102"/>
      <c r="C893" s="52"/>
      <c r="D893" s="102"/>
      <c r="E893" s="102"/>
      <c r="F893" s="102"/>
      <c r="G893" s="102"/>
      <c r="H893" s="102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</row>
    <row r="894" spans="1:21" ht="15.75" customHeight="1" x14ac:dyDescent="0.2">
      <c r="A894" s="102"/>
      <c r="B894" s="102"/>
      <c r="C894" s="52"/>
      <c r="D894" s="102"/>
      <c r="E894" s="102"/>
      <c r="F894" s="102"/>
      <c r="G894" s="102"/>
      <c r="H894" s="102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</row>
    <row r="895" spans="1:21" ht="15.75" customHeight="1" x14ac:dyDescent="0.2">
      <c r="A895" s="102"/>
      <c r="B895" s="102"/>
      <c r="C895" s="52"/>
      <c r="D895" s="102"/>
      <c r="E895" s="102"/>
      <c r="F895" s="102"/>
      <c r="G895" s="102"/>
      <c r="H895" s="102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</row>
    <row r="896" spans="1:21" ht="15.75" customHeight="1" x14ac:dyDescent="0.2">
      <c r="A896" s="102"/>
      <c r="B896" s="102"/>
      <c r="C896" s="52"/>
      <c r="D896" s="102"/>
      <c r="E896" s="102"/>
      <c r="F896" s="102"/>
      <c r="G896" s="102"/>
      <c r="H896" s="102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</row>
    <row r="897" spans="1:21" ht="15.75" customHeight="1" x14ac:dyDescent="0.2">
      <c r="A897" s="102"/>
      <c r="B897" s="102"/>
      <c r="C897" s="52"/>
      <c r="D897" s="102"/>
      <c r="E897" s="102"/>
      <c r="F897" s="102"/>
      <c r="G897" s="102"/>
      <c r="H897" s="102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</row>
    <row r="898" spans="1:21" ht="15.75" customHeight="1" x14ac:dyDescent="0.2">
      <c r="A898" s="102"/>
      <c r="B898" s="102"/>
      <c r="C898" s="52"/>
      <c r="D898" s="102"/>
      <c r="E898" s="102"/>
      <c r="F898" s="102"/>
      <c r="G898" s="102"/>
      <c r="H898" s="102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</row>
    <row r="899" spans="1:21" ht="15.75" customHeight="1" x14ac:dyDescent="0.2">
      <c r="A899" s="102"/>
      <c r="B899" s="102"/>
      <c r="C899" s="52"/>
      <c r="D899" s="102"/>
      <c r="E899" s="102"/>
      <c r="F899" s="102"/>
      <c r="G899" s="102"/>
      <c r="H899" s="102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</row>
    <row r="900" spans="1:21" ht="15.75" customHeight="1" x14ac:dyDescent="0.2">
      <c r="A900" s="102"/>
      <c r="B900" s="102"/>
      <c r="C900" s="52"/>
      <c r="D900" s="102"/>
      <c r="E900" s="102"/>
      <c r="F900" s="102"/>
      <c r="G900" s="102"/>
      <c r="H900" s="102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</row>
    <row r="901" spans="1:21" ht="15.75" customHeight="1" x14ac:dyDescent="0.2">
      <c r="A901" s="102"/>
      <c r="B901" s="102"/>
      <c r="C901" s="52"/>
      <c r="D901" s="102"/>
      <c r="E901" s="102"/>
      <c r="F901" s="102"/>
      <c r="G901" s="102"/>
      <c r="H901" s="102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</row>
    <row r="902" spans="1:21" ht="15.75" customHeight="1" x14ac:dyDescent="0.2">
      <c r="A902" s="102"/>
      <c r="B902" s="102"/>
      <c r="C902" s="52"/>
      <c r="D902" s="102"/>
      <c r="E902" s="102"/>
      <c r="F902" s="102"/>
      <c r="G902" s="102"/>
      <c r="H902" s="102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</row>
    <row r="903" spans="1:21" ht="15.75" customHeight="1" x14ac:dyDescent="0.2">
      <c r="A903" s="102"/>
      <c r="B903" s="102"/>
      <c r="C903" s="52"/>
      <c r="D903" s="102"/>
      <c r="E903" s="102"/>
      <c r="F903" s="102"/>
      <c r="G903" s="102"/>
      <c r="H903" s="102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</row>
    <row r="904" spans="1:21" ht="15.75" customHeight="1" x14ac:dyDescent="0.2">
      <c r="A904" s="102"/>
      <c r="B904" s="102"/>
      <c r="C904" s="52"/>
      <c r="D904" s="102"/>
      <c r="E904" s="102"/>
      <c r="F904" s="102"/>
      <c r="G904" s="102"/>
      <c r="H904" s="102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</row>
    <row r="905" spans="1:21" ht="15.75" customHeight="1" x14ac:dyDescent="0.2">
      <c r="A905" s="102"/>
      <c r="B905" s="102"/>
      <c r="C905" s="52"/>
      <c r="D905" s="102"/>
      <c r="E905" s="102"/>
      <c r="F905" s="102"/>
      <c r="G905" s="102"/>
      <c r="H905" s="102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</row>
    <row r="906" spans="1:21" ht="15.75" customHeight="1" x14ac:dyDescent="0.2">
      <c r="A906" s="102"/>
      <c r="B906" s="102"/>
      <c r="C906" s="52"/>
      <c r="D906" s="102"/>
      <c r="E906" s="102"/>
      <c r="F906" s="102"/>
      <c r="G906" s="102"/>
      <c r="H906" s="102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</row>
    <row r="907" spans="1:21" ht="15.75" customHeight="1" x14ac:dyDescent="0.2">
      <c r="A907" s="102"/>
      <c r="B907" s="102"/>
      <c r="C907" s="52"/>
      <c r="D907" s="102"/>
      <c r="E907" s="102"/>
      <c r="F907" s="102"/>
      <c r="G907" s="102"/>
      <c r="H907" s="102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</row>
    <row r="908" spans="1:21" ht="15.75" customHeight="1" x14ac:dyDescent="0.2">
      <c r="A908" s="102"/>
      <c r="B908" s="102"/>
      <c r="C908" s="52"/>
      <c r="D908" s="102"/>
      <c r="E908" s="102"/>
      <c r="F908" s="102"/>
      <c r="G908" s="102"/>
      <c r="H908" s="102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</row>
    <row r="909" spans="1:21" ht="15.75" customHeight="1" x14ac:dyDescent="0.2">
      <c r="A909" s="102"/>
      <c r="B909" s="102"/>
      <c r="C909" s="52"/>
      <c r="D909" s="102"/>
      <c r="E909" s="102"/>
      <c r="F909" s="102"/>
      <c r="G909" s="102"/>
      <c r="H909" s="102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</row>
    <row r="910" spans="1:21" ht="15.75" customHeight="1" x14ac:dyDescent="0.2">
      <c r="A910" s="102"/>
      <c r="B910" s="102"/>
      <c r="C910" s="52"/>
      <c r="D910" s="102"/>
      <c r="E910" s="102"/>
      <c r="F910" s="102"/>
      <c r="G910" s="102"/>
      <c r="H910" s="102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</row>
    <row r="911" spans="1:21" ht="15.75" customHeight="1" x14ac:dyDescent="0.2">
      <c r="A911" s="102"/>
      <c r="B911" s="102"/>
      <c r="C911" s="52"/>
      <c r="D911" s="102"/>
      <c r="E911" s="102"/>
      <c r="F911" s="102"/>
      <c r="G911" s="102"/>
      <c r="H911" s="102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</row>
    <row r="912" spans="1:21" ht="15.75" customHeight="1" x14ac:dyDescent="0.2">
      <c r="A912" s="102"/>
      <c r="B912" s="102"/>
      <c r="C912" s="52"/>
      <c r="D912" s="102"/>
      <c r="E912" s="102"/>
      <c r="F912" s="102"/>
      <c r="G912" s="102"/>
      <c r="H912" s="102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</row>
    <row r="913" spans="1:21" ht="15.75" customHeight="1" x14ac:dyDescent="0.2">
      <c r="A913" s="102"/>
      <c r="B913" s="102"/>
      <c r="C913" s="52"/>
      <c r="D913" s="102"/>
      <c r="E913" s="102"/>
      <c r="F913" s="102"/>
      <c r="G913" s="102"/>
      <c r="H913" s="102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</row>
    <row r="914" spans="1:21" ht="15.75" customHeight="1" x14ac:dyDescent="0.2">
      <c r="A914" s="102"/>
      <c r="B914" s="102"/>
      <c r="C914" s="52"/>
      <c r="D914" s="102"/>
      <c r="E914" s="102"/>
      <c r="F914" s="102"/>
      <c r="G914" s="102"/>
      <c r="H914" s="102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</row>
    <row r="915" spans="1:21" ht="15.75" customHeight="1" x14ac:dyDescent="0.2">
      <c r="A915" s="102"/>
      <c r="B915" s="102"/>
      <c r="C915" s="52"/>
      <c r="D915" s="102"/>
      <c r="E915" s="102"/>
      <c r="F915" s="102"/>
      <c r="G915" s="102"/>
      <c r="H915" s="102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</row>
    <row r="916" spans="1:21" ht="15.75" customHeight="1" x14ac:dyDescent="0.2">
      <c r="A916" s="102"/>
      <c r="B916" s="102"/>
      <c r="C916" s="52"/>
      <c r="D916" s="102"/>
      <c r="E916" s="102"/>
      <c r="F916" s="102"/>
      <c r="G916" s="102"/>
      <c r="H916" s="102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</row>
    <row r="917" spans="1:21" ht="15.75" customHeight="1" x14ac:dyDescent="0.2">
      <c r="A917" s="102"/>
      <c r="B917" s="102"/>
      <c r="C917" s="52"/>
      <c r="D917" s="102"/>
      <c r="E917" s="102"/>
      <c r="F917" s="102"/>
      <c r="G917" s="102"/>
      <c r="H917" s="102"/>
      <c r="I917" s="102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</row>
    <row r="918" spans="1:21" ht="15.75" customHeight="1" x14ac:dyDescent="0.2">
      <c r="A918" s="102"/>
      <c r="B918" s="102"/>
      <c r="C918" s="52"/>
      <c r="D918" s="102"/>
      <c r="E918" s="102"/>
      <c r="F918" s="102"/>
      <c r="G918" s="102"/>
      <c r="H918" s="102"/>
      <c r="I918" s="102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</row>
    <row r="919" spans="1:21" ht="15.75" customHeight="1" x14ac:dyDescent="0.2">
      <c r="A919" s="102"/>
      <c r="B919" s="102"/>
      <c r="C919" s="52"/>
      <c r="D919" s="102"/>
      <c r="E919" s="102"/>
      <c r="F919" s="102"/>
      <c r="G919" s="102"/>
      <c r="H919" s="102"/>
      <c r="I919" s="102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</row>
    <row r="920" spans="1:21" ht="15.75" customHeight="1" x14ac:dyDescent="0.2">
      <c r="A920" s="102"/>
      <c r="B920" s="102"/>
      <c r="C920" s="52"/>
      <c r="D920" s="102"/>
      <c r="E920" s="102"/>
      <c r="F920" s="102"/>
      <c r="G920" s="102"/>
      <c r="H920" s="102"/>
      <c r="I920" s="102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</row>
    <row r="921" spans="1:21" ht="15.75" customHeight="1" x14ac:dyDescent="0.2">
      <c r="A921" s="102"/>
      <c r="B921" s="102"/>
      <c r="C921" s="52"/>
      <c r="D921" s="102"/>
      <c r="E921" s="102"/>
      <c r="F921" s="102"/>
      <c r="G921" s="102"/>
      <c r="H921" s="102"/>
      <c r="I921" s="102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</row>
    <row r="922" spans="1:21" ht="15.75" customHeight="1" x14ac:dyDescent="0.2">
      <c r="A922" s="102"/>
      <c r="B922" s="102"/>
      <c r="C922" s="52"/>
      <c r="D922" s="102"/>
      <c r="E922" s="102"/>
      <c r="F922" s="102"/>
      <c r="G922" s="102"/>
      <c r="H922" s="102"/>
      <c r="I922" s="102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</row>
    <row r="923" spans="1:21" ht="15.75" customHeight="1" x14ac:dyDescent="0.2">
      <c r="A923" s="102"/>
      <c r="B923" s="102"/>
      <c r="C923" s="52"/>
      <c r="D923" s="102"/>
      <c r="E923" s="102"/>
      <c r="F923" s="102"/>
      <c r="G923" s="102"/>
      <c r="H923" s="102"/>
      <c r="I923" s="102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</row>
    <row r="924" spans="1:21" ht="15.75" customHeight="1" x14ac:dyDescent="0.2">
      <c r="A924" s="102"/>
      <c r="B924" s="102"/>
      <c r="C924" s="52"/>
      <c r="D924" s="102"/>
      <c r="E924" s="102"/>
      <c r="F924" s="102"/>
      <c r="G924" s="102"/>
      <c r="H924" s="102"/>
      <c r="I924" s="102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</row>
    <row r="925" spans="1:21" ht="15.75" customHeight="1" x14ac:dyDescent="0.2">
      <c r="A925" s="102"/>
      <c r="B925" s="102"/>
      <c r="C925" s="52"/>
      <c r="D925" s="102"/>
      <c r="E925" s="102"/>
      <c r="F925" s="102"/>
      <c r="G925" s="102"/>
      <c r="H925" s="102"/>
      <c r="I925" s="102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</row>
    <row r="926" spans="1:21" ht="15.75" customHeight="1" x14ac:dyDescent="0.2">
      <c r="A926" s="102"/>
      <c r="B926" s="102"/>
      <c r="C926" s="52"/>
      <c r="D926" s="102"/>
      <c r="E926" s="102"/>
      <c r="F926" s="102"/>
      <c r="G926" s="102"/>
      <c r="H926" s="102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</row>
    <row r="927" spans="1:21" ht="15.75" customHeight="1" x14ac:dyDescent="0.2">
      <c r="A927" s="102"/>
      <c r="B927" s="102"/>
      <c r="C927" s="52"/>
      <c r="D927" s="102"/>
      <c r="E927" s="102"/>
      <c r="F927" s="102"/>
      <c r="G927" s="102"/>
      <c r="H927" s="102"/>
      <c r="I927" s="102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</row>
    <row r="928" spans="1:21" ht="15.75" customHeight="1" x14ac:dyDescent="0.2">
      <c r="A928" s="102"/>
      <c r="B928" s="102"/>
      <c r="C928" s="52"/>
      <c r="D928" s="102"/>
      <c r="E928" s="102"/>
      <c r="F928" s="102"/>
      <c r="G928" s="102"/>
      <c r="H928" s="102"/>
      <c r="I928" s="102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</row>
    <row r="929" spans="1:21" ht="15.75" customHeight="1" x14ac:dyDescent="0.2">
      <c r="A929" s="102"/>
      <c r="B929" s="102"/>
      <c r="C929" s="52"/>
      <c r="D929" s="102"/>
      <c r="E929" s="102"/>
      <c r="F929" s="102"/>
      <c r="G929" s="102"/>
      <c r="H929" s="102"/>
      <c r="I929" s="102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</row>
    <row r="930" spans="1:21" ht="15.75" customHeight="1" x14ac:dyDescent="0.2">
      <c r="A930" s="102"/>
      <c r="B930" s="102"/>
      <c r="C930" s="52"/>
      <c r="D930" s="102"/>
      <c r="E930" s="102"/>
      <c r="F930" s="102"/>
      <c r="G930" s="102"/>
      <c r="H930" s="102"/>
      <c r="I930" s="102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</row>
    <row r="931" spans="1:21" ht="15.75" customHeight="1" x14ac:dyDescent="0.2">
      <c r="A931" s="102"/>
      <c r="B931" s="102"/>
      <c r="C931" s="52"/>
      <c r="D931" s="102"/>
      <c r="E931" s="102"/>
      <c r="F931" s="102"/>
      <c r="G931" s="102"/>
      <c r="H931" s="102"/>
      <c r="I931" s="102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</row>
    <row r="932" spans="1:21" ht="15.75" customHeight="1" x14ac:dyDescent="0.2">
      <c r="A932" s="102"/>
      <c r="B932" s="102"/>
      <c r="C932" s="52"/>
      <c r="D932" s="102"/>
      <c r="E932" s="102"/>
      <c r="F932" s="102"/>
      <c r="G932" s="102"/>
      <c r="H932" s="102"/>
      <c r="I932" s="102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</row>
    <row r="933" spans="1:21" ht="15.75" customHeight="1" x14ac:dyDescent="0.2">
      <c r="A933" s="102"/>
      <c r="B933" s="102"/>
      <c r="C933" s="52"/>
      <c r="D933" s="102"/>
      <c r="E933" s="102"/>
      <c r="F933" s="102"/>
      <c r="G933" s="102"/>
      <c r="H933" s="102"/>
      <c r="I933" s="102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</row>
    <row r="934" spans="1:21" ht="15.75" customHeight="1" x14ac:dyDescent="0.2">
      <c r="A934" s="102"/>
      <c r="B934" s="102"/>
      <c r="C934" s="52"/>
      <c r="D934" s="102"/>
      <c r="E934" s="102"/>
      <c r="F934" s="102"/>
      <c r="G934" s="102"/>
      <c r="H934" s="102"/>
      <c r="I934" s="102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</row>
    <row r="935" spans="1:21" ht="15.75" customHeight="1" x14ac:dyDescent="0.2">
      <c r="A935" s="102"/>
      <c r="B935" s="102"/>
      <c r="C935" s="52"/>
      <c r="D935" s="102"/>
      <c r="E935" s="102"/>
      <c r="F935" s="102"/>
      <c r="G935" s="102"/>
      <c r="H935" s="102"/>
      <c r="I935" s="102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</row>
    <row r="936" spans="1:21" ht="15.75" customHeight="1" x14ac:dyDescent="0.2">
      <c r="A936" s="102"/>
      <c r="B936" s="102"/>
      <c r="C936" s="52"/>
      <c r="D936" s="102"/>
      <c r="E936" s="102"/>
      <c r="F936" s="102"/>
      <c r="G936" s="102"/>
      <c r="H936" s="102"/>
      <c r="I936" s="102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</row>
    <row r="937" spans="1:21" ht="15.75" customHeight="1" x14ac:dyDescent="0.2">
      <c r="A937" s="102"/>
      <c r="B937" s="102"/>
      <c r="C937" s="52"/>
      <c r="D937" s="102"/>
      <c r="E937" s="102"/>
      <c r="F937" s="102"/>
      <c r="G937" s="102"/>
      <c r="H937" s="102"/>
      <c r="I937" s="102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</row>
    <row r="938" spans="1:21" ht="15.75" customHeight="1" x14ac:dyDescent="0.2">
      <c r="A938" s="102"/>
      <c r="B938" s="102"/>
      <c r="C938" s="52"/>
      <c r="D938" s="102"/>
      <c r="E938" s="102"/>
      <c r="F938" s="102"/>
      <c r="G938" s="102"/>
      <c r="H938" s="102"/>
      <c r="I938" s="102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</row>
    <row r="939" spans="1:21" ht="15.75" customHeight="1" x14ac:dyDescent="0.2">
      <c r="A939" s="102"/>
      <c r="B939" s="102"/>
      <c r="C939" s="52"/>
      <c r="D939" s="102"/>
      <c r="E939" s="102"/>
      <c r="F939" s="102"/>
      <c r="G939" s="102"/>
      <c r="H939" s="102"/>
      <c r="I939" s="102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</row>
    <row r="940" spans="1:21" ht="15.75" customHeight="1" x14ac:dyDescent="0.2">
      <c r="A940" s="102"/>
      <c r="B940" s="102"/>
      <c r="C940" s="52"/>
      <c r="D940" s="102"/>
      <c r="E940" s="102"/>
      <c r="F940" s="102"/>
      <c r="G940" s="102"/>
      <c r="H940" s="102"/>
      <c r="I940" s="102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</row>
    <row r="941" spans="1:21" ht="15.75" customHeight="1" x14ac:dyDescent="0.2">
      <c r="A941" s="102"/>
      <c r="B941" s="102"/>
      <c r="C941" s="52"/>
      <c r="D941" s="102"/>
      <c r="E941" s="102"/>
      <c r="F941" s="102"/>
      <c r="G941" s="102"/>
      <c r="H941" s="102"/>
      <c r="I941" s="102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</row>
    <row r="942" spans="1:21" ht="15.75" customHeight="1" x14ac:dyDescent="0.2">
      <c r="A942" s="102"/>
      <c r="B942" s="102"/>
      <c r="C942" s="52"/>
      <c r="D942" s="102"/>
      <c r="E942" s="102"/>
      <c r="F942" s="102"/>
      <c r="G942" s="102"/>
      <c r="H942" s="102"/>
      <c r="I942" s="102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</row>
    <row r="943" spans="1:21" ht="15.75" customHeight="1" x14ac:dyDescent="0.2">
      <c r="A943" s="102"/>
      <c r="B943" s="102"/>
      <c r="C943" s="52"/>
      <c r="D943" s="102"/>
      <c r="E943" s="102"/>
      <c r="F943" s="102"/>
      <c r="G943" s="102"/>
      <c r="H943" s="102"/>
      <c r="I943" s="102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</row>
    <row r="944" spans="1:21" ht="15.75" customHeight="1" x14ac:dyDescent="0.2">
      <c r="A944" s="102"/>
      <c r="B944" s="102"/>
      <c r="C944" s="52"/>
      <c r="D944" s="102"/>
      <c r="E944" s="102"/>
      <c r="F944" s="102"/>
      <c r="G944" s="102"/>
      <c r="H944" s="102"/>
      <c r="I944" s="102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</row>
    <row r="945" spans="1:21" ht="15.75" customHeight="1" x14ac:dyDescent="0.2">
      <c r="A945" s="102"/>
      <c r="B945" s="102"/>
      <c r="C945" s="52"/>
      <c r="D945" s="102"/>
      <c r="E945" s="102"/>
      <c r="F945" s="102"/>
      <c r="G945" s="102"/>
      <c r="H945" s="102"/>
      <c r="I945" s="102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</row>
    <row r="946" spans="1:21" ht="15.75" customHeight="1" x14ac:dyDescent="0.2">
      <c r="A946" s="102"/>
      <c r="B946" s="102"/>
      <c r="C946" s="52"/>
      <c r="D946" s="102"/>
      <c r="E946" s="102"/>
      <c r="F946" s="102"/>
      <c r="G946" s="102"/>
      <c r="H946" s="102"/>
      <c r="I946" s="102"/>
      <c r="J946" s="102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</row>
    <row r="947" spans="1:21" ht="15.75" customHeight="1" x14ac:dyDescent="0.2">
      <c r="A947" s="102"/>
      <c r="B947" s="102"/>
      <c r="C947" s="52"/>
      <c r="D947" s="102"/>
      <c r="E947" s="102"/>
      <c r="F947" s="102"/>
      <c r="G947" s="102"/>
      <c r="H947" s="102"/>
      <c r="I947" s="102"/>
      <c r="J947" s="102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</row>
    <row r="948" spans="1:21" ht="15.75" customHeight="1" x14ac:dyDescent="0.2">
      <c r="A948" s="102"/>
      <c r="B948" s="102"/>
      <c r="C948" s="52"/>
      <c r="D948" s="102"/>
      <c r="E948" s="102"/>
      <c r="F948" s="102"/>
      <c r="G948" s="102"/>
      <c r="H948" s="102"/>
      <c r="I948" s="102"/>
      <c r="J948" s="102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</row>
    <row r="949" spans="1:21" ht="15.75" customHeight="1" x14ac:dyDescent="0.2">
      <c r="A949" s="102"/>
      <c r="B949" s="102"/>
      <c r="C949" s="52"/>
      <c r="D949" s="102"/>
      <c r="E949" s="102"/>
      <c r="F949" s="102"/>
      <c r="G949" s="102"/>
      <c r="H949" s="102"/>
      <c r="I949" s="102"/>
      <c r="J949" s="102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</row>
    <row r="950" spans="1:21" ht="15.75" customHeight="1" x14ac:dyDescent="0.2">
      <c r="A950" s="102"/>
      <c r="B950" s="102"/>
      <c r="C950" s="52"/>
      <c r="D950" s="102"/>
      <c r="E950" s="102"/>
      <c r="F950" s="102"/>
      <c r="G950" s="102"/>
      <c r="H950" s="102"/>
      <c r="I950" s="102"/>
      <c r="J950" s="102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</row>
    <row r="951" spans="1:21" ht="15.75" customHeight="1" x14ac:dyDescent="0.2">
      <c r="A951" s="102"/>
      <c r="B951" s="102"/>
      <c r="C951" s="52"/>
      <c r="D951" s="102"/>
      <c r="E951" s="102"/>
      <c r="F951" s="102"/>
      <c r="G951" s="102"/>
      <c r="H951" s="102"/>
      <c r="I951" s="102"/>
      <c r="J951" s="102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</row>
    <row r="952" spans="1:21" ht="15.75" customHeight="1" x14ac:dyDescent="0.2">
      <c r="A952" s="102"/>
      <c r="B952" s="102"/>
      <c r="C952" s="52"/>
      <c r="D952" s="102"/>
      <c r="E952" s="102"/>
      <c r="F952" s="102"/>
      <c r="G952" s="102"/>
      <c r="H952" s="102"/>
      <c r="I952" s="102"/>
      <c r="J952" s="102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</row>
    <row r="953" spans="1:21" ht="15.75" customHeight="1" x14ac:dyDescent="0.2">
      <c r="A953" s="102"/>
      <c r="B953" s="102"/>
      <c r="C953" s="52"/>
      <c r="D953" s="102"/>
      <c r="E953" s="102"/>
      <c r="F953" s="102"/>
      <c r="G953" s="102"/>
      <c r="H953" s="102"/>
      <c r="I953" s="102"/>
      <c r="J953" s="102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</row>
    <row r="954" spans="1:21" ht="15.75" customHeight="1" x14ac:dyDescent="0.2">
      <c r="A954" s="102"/>
      <c r="B954" s="102"/>
      <c r="C954" s="52"/>
      <c r="D954" s="102"/>
      <c r="E954" s="102"/>
      <c r="F954" s="102"/>
      <c r="G954" s="102"/>
      <c r="H954" s="102"/>
      <c r="I954" s="102"/>
      <c r="J954" s="102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</row>
    <row r="955" spans="1:21" ht="15.75" customHeight="1" x14ac:dyDescent="0.2">
      <c r="A955" s="102"/>
      <c r="B955" s="102"/>
      <c r="C955" s="52"/>
      <c r="D955" s="102"/>
      <c r="E955" s="102"/>
      <c r="F955" s="102"/>
      <c r="G955" s="102"/>
      <c r="H955" s="102"/>
      <c r="I955" s="102"/>
      <c r="J955" s="102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</row>
    <row r="956" spans="1:21" ht="15.75" customHeight="1" x14ac:dyDescent="0.2">
      <c r="A956" s="102"/>
      <c r="B956" s="102"/>
      <c r="C956" s="52"/>
      <c r="D956" s="102"/>
      <c r="E956" s="102"/>
      <c r="F956" s="102"/>
      <c r="G956" s="102"/>
      <c r="H956" s="102"/>
      <c r="I956" s="102"/>
      <c r="J956" s="102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</row>
    <row r="957" spans="1:21" ht="15.75" customHeight="1" x14ac:dyDescent="0.2">
      <c r="A957" s="102"/>
      <c r="B957" s="102"/>
      <c r="C957" s="52"/>
      <c r="D957" s="102"/>
      <c r="E957" s="102"/>
      <c r="F957" s="102"/>
      <c r="G957" s="102"/>
      <c r="H957" s="102"/>
      <c r="I957" s="102"/>
      <c r="J957" s="102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</row>
    <row r="958" spans="1:21" ht="15.75" customHeight="1" x14ac:dyDescent="0.2">
      <c r="A958" s="102"/>
      <c r="B958" s="102"/>
      <c r="C958" s="52"/>
      <c r="D958" s="102"/>
      <c r="E958" s="102"/>
      <c r="F958" s="102"/>
      <c r="G958" s="102"/>
      <c r="H958" s="102"/>
      <c r="I958" s="102"/>
      <c r="J958" s="102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</row>
    <row r="959" spans="1:21" ht="15.75" customHeight="1" x14ac:dyDescent="0.2">
      <c r="A959" s="102"/>
      <c r="B959" s="102"/>
      <c r="C959" s="52"/>
      <c r="D959" s="102"/>
      <c r="E959" s="102"/>
      <c r="F959" s="102"/>
      <c r="G959" s="102"/>
      <c r="H959" s="102"/>
      <c r="I959" s="102"/>
      <c r="J959" s="102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</row>
    <row r="960" spans="1:21" ht="15.75" customHeight="1" x14ac:dyDescent="0.2">
      <c r="A960" s="102"/>
      <c r="B960" s="102"/>
      <c r="C960" s="52"/>
      <c r="D960" s="102"/>
      <c r="E960" s="102"/>
      <c r="F960" s="102"/>
      <c r="G960" s="102"/>
      <c r="H960" s="102"/>
      <c r="I960" s="102"/>
      <c r="J960" s="102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</row>
    <row r="961" spans="1:21" ht="15.75" customHeight="1" x14ac:dyDescent="0.2">
      <c r="A961" s="102"/>
      <c r="B961" s="102"/>
      <c r="C961" s="52"/>
      <c r="D961" s="102"/>
      <c r="E961" s="102"/>
      <c r="F961" s="102"/>
      <c r="G961" s="102"/>
      <c r="H961" s="102"/>
      <c r="I961" s="102"/>
      <c r="J961" s="102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</row>
    <row r="962" spans="1:21" ht="15.75" customHeight="1" x14ac:dyDescent="0.2">
      <c r="A962" s="102"/>
      <c r="B962" s="102"/>
      <c r="C962" s="52"/>
      <c r="D962" s="102"/>
      <c r="E962" s="102"/>
      <c r="F962" s="102"/>
      <c r="G962" s="102"/>
      <c r="H962" s="102"/>
      <c r="I962" s="102"/>
      <c r="J962" s="102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</row>
    <row r="963" spans="1:21" ht="15.75" customHeight="1" x14ac:dyDescent="0.2">
      <c r="A963" s="102"/>
      <c r="B963" s="102"/>
      <c r="C963" s="52"/>
      <c r="D963" s="102"/>
      <c r="E963" s="102"/>
      <c r="F963" s="102"/>
      <c r="G963" s="102"/>
      <c r="H963" s="102"/>
      <c r="I963" s="102"/>
      <c r="J963" s="102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</row>
    <row r="964" spans="1:21" ht="15.75" customHeight="1" x14ac:dyDescent="0.2">
      <c r="A964" s="102"/>
      <c r="B964" s="102"/>
      <c r="C964" s="52"/>
      <c r="D964" s="102"/>
      <c r="E964" s="102"/>
      <c r="F964" s="102"/>
      <c r="G964" s="102"/>
      <c r="H964" s="102"/>
      <c r="I964" s="102"/>
      <c r="J964" s="102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</row>
    <row r="965" spans="1:21" ht="15.75" customHeight="1" x14ac:dyDescent="0.2">
      <c r="A965" s="102"/>
      <c r="B965" s="102"/>
      <c r="C965" s="52"/>
      <c r="D965" s="102"/>
      <c r="E965" s="102"/>
      <c r="F965" s="102"/>
      <c r="G965" s="102"/>
      <c r="H965" s="102"/>
      <c r="I965" s="102"/>
      <c r="J965" s="102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</row>
    <row r="966" spans="1:21" ht="15.75" customHeight="1" x14ac:dyDescent="0.2">
      <c r="A966" s="102"/>
      <c r="B966" s="102"/>
      <c r="C966" s="52"/>
      <c r="D966" s="102"/>
      <c r="E966" s="102"/>
      <c r="F966" s="102"/>
      <c r="G966" s="102"/>
      <c r="H966" s="102"/>
      <c r="I966" s="102"/>
      <c r="J966" s="102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</row>
    <row r="967" spans="1:21" ht="15.75" customHeight="1" x14ac:dyDescent="0.2">
      <c r="A967" s="102"/>
      <c r="B967" s="102"/>
      <c r="C967" s="52"/>
      <c r="D967" s="102"/>
      <c r="E967" s="102"/>
      <c r="F967" s="102"/>
      <c r="G967" s="102"/>
      <c r="H967" s="102"/>
      <c r="I967" s="102"/>
      <c r="J967" s="102"/>
      <c r="K967" s="102"/>
      <c r="L967" s="102"/>
      <c r="M967" s="102"/>
      <c r="N967" s="102"/>
      <c r="O967" s="102"/>
      <c r="P967" s="102"/>
      <c r="Q967" s="102"/>
      <c r="R967" s="102"/>
      <c r="S967" s="102"/>
      <c r="T967" s="102"/>
      <c r="U967" s="102"/>
    </row>
    <row r="968" spans="1:21" ht="15.75" customHeight="1" x14ac:dyDescent="0.2">
      <c r="A968" s="102"/>
      <c r="B968" s="102"/>
      <c r="C968" s="52"/>
      <c r="D968" s="102"/>
      <c r="E968" s="102"/>
      <c r="F968" s="102"/>
      <c r="G968" s="102"/>
      <c r="H968" s="102"/>
      <c r="I968" s="102"/>
      <c r="J968" s="102"/>
      <c r="K968" s="102"/>
      <c r="L968" s="102"/>
      <c r="M968" s="102"/>
      <c r="N968" s="102"/>
      <c r="O968" s="102"/>
      <c r="P968" s="102"/>
      <c r="Q968" s="102"/>
      <c r="R968" s="102"/>
      <c r="S968" s="102"/>
      <c r="T968" s="102"/>
      <c r="U968" s="102"/>
    </row>
    <row r="969" spans="1:21" ht="15.75" customHeight="1" x14ac:dyDescent="0.2">
      <c r="A969" s="102"/>
      <c r="B969" s="102"/>
      <c r="C969" s="52"/>
      <c r="D969" s="102"/>
      <c r="E969" s="102"/>
      <c r="F969" s="102"/>
      <c r="G969" s="102"/>
      <c r="H969" s="102"/>
      <c r="I969" s="102"/>
      <c r="J969" s="102"/>
      <c r="K969" s="102"/>
      <c r="L969" s="102"/>
      <c r="M969" s="102"/>
      <c r="N969" s="102"/>
      <c r="O969" s="102"/>
      <c r="P969" s="102"/>
      <c r="Q969" s="102"/>
      <c r="R969" s="102"/>
      <c r="S969" s="102"/>
      <c r="T969" s="102"/>
      <c r="U969" s="102"/>
    </row>
    <row r="970" spans="1:21" ht="15.75" customHeight="1" x14ac:dyDescent="0.2">
      <c r="A970" s="102"/>
      <c r="B970" s="102"/>
      <c r="C970" s="52"/>
      <c r="D970" s="102"/>
      <c r="E970" s="102"/>
      <c r="F970" s="102"/>
      <c r="G970" s="102"/>
      <c r="H970" s="102"/>
      <c r="I970" s="102"/>
      <c r="J970" s="102"/>
      <c r="K970" s="102"/>
      <c r="L970" s="102"/>
      <c r="M970" s="102"/>
      <c r="N970" s="102"/>
      <c r="O970" s="102"/>
      <c r="P970" s="102"/>
      <c r="Q970" s="102"/>
      <c r="R970" s="102"/>
      <c r="S970" s="102"/>
      <c r="T970" s="102"/>
      <c r="U970" s="102"/>
    </row>
    <row r="971" spans="1:21" ht="15.75" customHeight="1" x14ac:dyDescent="0.2">
      <c r="A971" s="102"/>
      <c r="B971" s="102"/>
      <c r="C971" s="52"/>
      <c r="D971" s="102"/>
      <c r="E971" s="102"/>
      <c r="F971" s="102"/>
      <c r="G971" s="102"/>
      <c r="H971" s="102"/>
      <c r="I971" s="102"/>
      <c r="J971" s="102"/>
      <c r="K971" s="102"/>
      <c r="L971" s="102"/>
      <c r="M971" s="102"/>
      <c r="N971" s="102"/>
      <c r="O971" s="102"/>
      <c r="P971" s="102"/>
      <c r="Q971" s="102"/>
      <c r="R971" s="102"/>
      <c r="S971" s="102"/>
      <c r="T971" s="102"/>
      <c r="U971" s="102"/>
    </row>
    <row r="972" spans="1:21" ht="15.75" customHeight="1" x14ac:dyDescent="0.2">
      <c r="A972" s="102"/>
      <c r="B972" s="102"/>
      <c r="C972" s="52"/>
      <c r="D972" s="102"/>
      <c r="E972" s="102"/>
      <c r="F972" s="102"/>
      <c r="G972" s="102"/>
      <c r="H972" s="102"/>
      <c r="I972" s="102"/>
      <c r="J972" s="102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</row>
    <row r="973" spans="1:21" ht="15.75" customHeight="1" x14ac:dyDescent="0.2">
      <c r="A973" s="102"/>
      <c r="B973" s="102"/>
      <c r="C973" s="52"/>
      <c r="D973" s="102"/>
      <c r="E973" s="102"/>
      <c r="F973" s="102"/>
      <c r="G973" s="102"/>
      <c r="H973" s="102"/>
      <c r="I973" s="102"/>
      <c r="J973" s="102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</row>
    <row r="974" spans="1:21" ht="15.75" customHeight="1" x14ac:dyDescent="0.2">
      <c r="A974" s="102"/>
      <c r="B974" s="102"/>
      <c r="C974" s="52"/>
      <c r="D974" s="102"/>
      <c r="E974" s="102"/>
      <c r="F974" s="102"/>
      <c r="G974" s="102"/>
      <c r="H974" s="102"/>
      <c r="I974" s="102"/>
      <c r="J974" s="102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</row>
    <row r="975" spans="1:21" ht="15.75" customHeight="1" x14ac:dyDescent="0.2">
      <c r="A975" s="102"/>
      <c r="B975" s="102"/>
      <c r="C975" s="52"/>
      <c r="D975" s="102"/>
      <c r="E975" s="102"/>
      <c r="F975" s="102"/>
      <c r="G975" s="102"/>
      <c r="H975" s="102"/>
      <c r="I975" s="102"/>
      <c r="J975" s="102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</row>
    <row r="976" spans="1:21" ht="15.75" customHeight="1" x14ac:dyDescent="0.2">
      <c r="A976" s="102"/>
      <c r="B976" s="102"/>
      <c r="C976" s="52"/>
      <c r="D976" s="102"/>
      <c r="E976" s="102"/>
      <c r="F976" s="102"/>
      <c r="G976" s="102"/>
      <c r="H976" s="102"/>
      <c r="I976" s="102"/>
      <c r="J976" s="102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</row>
    <row r="977" spans="1:21" ht="15.75" customHeight="1" x14ac:dyDescent="0.2">
      <c r="A977" s="102"/>
      <c r="B977" s="102"/>
      <c r="C977" s="52"/>
      <c r="D977" s="102"/>
      <c r="E977" s="102"/>
      <c r="F977" s="102"/>
      <c r="G977" s="102"/>
      <c r="H977" s="102"/>
      <c r="I977" s="102"/>
      <c r="J977" s="102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</row>
    <row r="978" spans="1:21" ht="15.75" customHeight="1" x14ac:dyDescent="0.2">
      <c r="A978" s="102"/>
      <c r="B978" s="102"/>
      <c r="C978" s="52"/>
      <c r="D978" s="102"/>
      <c r="E978" s="102"/>
      <c r="F978" s="102"/>
      <c r="G978" s="102"/>
      <c r="H978" s="102"/>
      <c r="I978" s="102"/>
      <c r="J978" s="102"/>
      <c r="K978" s="102"/>
      <c r="L978" s="102"/>
      <c r="M978" s="102"/>
      <c r="N978" s="102"/>
      <c r="O978" s="102"/>
      <c r="P978" s="102"/>
      <c r="Q978" s="102"/>
      <c r="R978" s="102"/>
      <c r="S978" s="102"/>
      <c r="T978" s="102"/>
      <c r="U978" s="102"/>
    </row>
    <row r="979" spans="1:21" ht="15.75" customHeight="1" x14ac:dyDescent="0.2">
      <c r="A979" s="102"/>
      <c r="B979" s="102"/>
      <c r="C979" s="52"/>
      <c r="D979" s="102"/>
      <c r="E979" s="102"/>
      <c r="F979" s="102"/>
      <c r="G979" s="102"/>
      <c r="H979" s="102"/>
      <c r="I979" s="102"/>
      <c r="J979" s="102"/>
      <c r="K979" s="102"/>
      <c r="L979" s="102"/>
      <c r="M979" s="102"/>
      <c r="N979" s="102"/>
      <c r="O979" s="102"/>
      <c r="P979" s="102"/>
      <c r="Q979" s="102"/>
      <c r="R979" s="102"/>
      <c r="S979" s="102"/>
      <c r="T979" s="102"/>
      <c r="U979" s="102"/>
    </row>
    <row r="980" spans="1:21" ht="15.75" customHeight="1" x14ac:dyDescent="0.2">
      <c r="A980" s="102"/>
      <c r="B980" s="102"/>
      <c r="C980" s="52"/>
      <c r="D980" s="102"/>
      <c r="E980" s="102"/>
      <c r="F980" s="102"/>
      <c r="G980" s="102"/>
      <c r="H980" s="102"/>
      <c r="I980" s="102"/>
      <c r="J980" s="102"/>
      <c r="K980" s="102"/>
      <c r="L980" s="102"/>
      <c r="M980" s="102"/>
      <c r="N980" s="102"/>
      <c r="O980" s="102"/>
      <c r="P980" s="102"/>
      <c r="Q980" s="102"/>
      <c r="R980" s="102"/>
      <c r="S980" s="102"/>
      <c r="T980" s="102"/>
      <c r="U980" s="102"/>
    </row>
    <row r="981" spans="1:21" ht="15.75" customHeight="1" x14ac:dyDescent="0.2">
      <c r="A981" s="102"/>
      <c r="B981" s="102"/>
      <c r="C981" s="52"/>
      <c r="D981" s="102"/>
      <c r="E981" s="102"/>
      <c r="F981" s="102"/>
      <c r="G981" s="102"/>
      <c r="H981" s="102"/>
      <c r="I981" s="102"/>
      <c r="J981" s="102"/>
      <c r="K981" s="102"/>
      <c r="L981" s="102"/>
      <c r="M981" s="102"/>
      <c r="N981" s="102"/>
      <c r="O981" s="102"/>
      <c r="P981" s="102"/>
      <c r="Q981" s="102"/>
      <c r="R981" s="102"/>
      <c r="S981" s="102"/>
      <c r="T981" s="102"/>
      <c r="U981" s="102"/>
    </row>
    <row r="982" spans="1:21" ht="15.75" customHeight="1" x14ac:dyDescent="0.2">
      <c r="A982" s="102"/>
      <c r="B982" s="102"/>
      <c r="C982" s="52"/>
      <c r="D982" s="102"/>
      <c r="E982" s="102"/>
      <c r="F982" s="102"/>
      <c r="G982" s="102"/>
      <c r="H982" s="102"/>
      <c r="I982" s="102"/>
      <c r="J982" s="102"/>
      <c r="K982" s="102"/>
      <c r="L982" s="102"/>
      <c r="M982" s="102"/>
      <c r="N982" s="102"/>
      <c r="O982" s="102"/>
      <c r="P982" s="102"/>
      <c r="Q982" s="102"/>
      <c r="R982" s="102"/>
      <c r="S982" s="102"/>
      <c r="T982" s="102"/>
      <c r="U982" s="102"/>
    </row>
    <row r="983" spans="1:21" ht="15.75" customHeight="1" x14ac:dyDescent="0.2">
      <c r="A983" s="102"/>
      <c r="B983" s="102"/>
      <c r="C983" s="52"/>
      <c r="D983" s="102"/>
      <c r="E983" s="102"/>
      <c r="F983" s="102"/>
      <c r="G983" s="102"/>
      <c r="H983" s="102"/>
      <c r="I983" s="102"/>
      <c r="J983" s="102"/>
      <c r="K983" s="102"/>
      <c r="L983" s="102"/>
      <c r="M983" s="102"/>
      <c r="N983" s="102"/>
      <c r="O983" s="102"/>
      <c r="P983" s="102"/>
      <c r="Q983" s="102"/>
      <c r="R983" s="102"/>
      <c r="S983" s="102"/>
      <c r="T983" s="102"/>
      <c r="U983" s="102"/>
    </row>
    <row r="984" spans="1:21" ht="15.75" customHeight="1" x14ac:dyDescent="0.2">
      <c r="A984" s="102"/>
      <c r="B984" s="102"/>
      <c r="C984" s="52"/>
      <c r="D984" s="102"/>
      <c r="E984" s="102"/>
      <c r="F984" s="102"/>
      <c r="G984" s="102"/>
      <c r="H984" s="102"/>
      <c r="I984" s="102"/>
      <c r="J984" s="102"/>
      <c r="K984" s="102"/>
      <c r="L984" s="102"/>
      <c r="M984" s="102"/>
      <c r="N984" s="102"/>
      <c r="O984" s="102"/>
      <c r="P984" s="102"/>
      <c r="Q984" s="102"/>
      <c r="R984" s="102"/>
      <c r="S984" s="102"/>
      <c r="T984" s="102"/>
      <c r="U984" s="102"/>
    </row>
    <row r="985" spans="1:21" ht="15.75" customHeight="1" x14ac:dyDescent="0.2">
      <c r="A985" s="102"/>
      <c r="B985" s="102"/>
      <c r="C985" s="52"/>
      <c r="D985" s="102"/>
      <c r="E985" s="102"/>
      <c r="F985" s="102"/>
      <c r="G985" s="102"/>
      <c r="H985" s="102"/>
      <c r="I985" s="102"/>
      <c r="J985" s="102"/>
      <c r="K985" s="102"/>
      <c r="L985" s="102"/>
      <c r="M985" s="102"/>
      <c r="N985" s="102"/>
      <c r="O985" s="102"/>
      <c r="P985" s="102"/>
      <c r="Q985" s="102"/>
      <c r="R985" s="102"/>
      <c r="S985" s="102"/>
      <c r="T985" s="102"/>
      <c r="U985" s="102"/>
    </row>
    <row r="986" spans="1:21" ht="15.75" customHeight="1" x14ac:dyDescent="0.2">
      <c r="A986" s="102"/>
      <c r="B986" s="102"/>
      <c r="C986" s="52"/>
      <c r="D986" s="102"/>
      <c r="E986" s="102"/>
      <c r="F986" s="102"/>
      <c r="G986" s="102"/>
      <c r="H986" s="102"/>
      <c r="I986" s="102"/>
      <c r="J986" s="102"/>
      <c r="K986" s="102"/>
      <c r="L986" s="102"/>
      <c r="M986" s="102"/>
      <c r="N986" s="102"/>
      <c r="O986" s="102"/>
      <c r="P986" s="102"/>
      <c r="Q986" s="102"/>
      <c r="R986" s="102"/>
      <c r="S986" s="102"/>
      <c r="T986" s="102"/>
      <c r="U986" s="102"/>
    </row>
    <row r="987" spans="1:21" ht="15.75" customHeight="1" x14ac:dyDescent="0.2">
      <c r="A987" s="102"/>
      <c r="B987" s="102"/>
      <c r="C987" s="52"/>
      <c r="D987" s="102"/>
      <c r="E987" s="102"/>
      <c r="F987" s="102"/>
      <c r="G987" s="102"/>
      <c r="H987" s="102"/>
      <c r="I987" s="102"/>
      <c r="J987" s="102"/>
      <c r="K987" s="102"/>
      <c r="L987" s="102"/>
      <c r="M987" s="102"/>
      <c r="N987" s="102"/>
      <c r="O987" s="102"/>
      <c r="P987" s="102"/>
      <c r="Q987" s="102"/>
      <c r="R987" s="102"/>
      <c r="S987" s="102"/>
      <c r="T987" s="102"/>
      <c r="U987" s="102"/>
    </row>
    <row r="988" spans="1:21" ht="15.75" customHeight="1" x14ac:dyDescent="0.2">
      <c r="A988" s="102"/>
      <c r="B988" s="102"/>
      <c r="C988" s="52"/>
      <c r="D988" s="102"/>
      <c r="E988" s="102"/>
      <c r="F988" s="102"/>
      <c r="G988" s="102"/>
      <c r="H988" s="102"/>
      <c r="I988" s="102"/>
      <c r="J988" s="102"/>
      <c r="K988" s="102"/>
      <c r="L988" s="102"/>
      <c r="M988" s="102"/>
      <c r="N988" s="102"/>
      <c r="O988" s="102"/>
      <c r="P988" s="102"/>
      <c r="Q988" s="102"/>
      <c r="R988" s="102"/>
      <c r="S988" s="102"/>
      <c r="T988" s="102"/>
      <c r="U988" s="102"/>
    </row>
    <row r="989" spans="1:21" ht="15.75" customHeight="1" x14ac:dyDescent="0.2">
      <c r="A989" s="102"/>
      <c r="B989" s="102"/>
      <c r="C989" s="52"/>
      <c r="D989" s="102"/>
      <c r="E989" s="102"/>
      <c r="F989" s="102"/>
      <c r="G989" s="102"/>
      <c r="H989" s="102"/>
      <c r="I989" s="102"/>
      <c r="J989" s="102"/>
      <c r="K989" s="102"/>
      <c r="L989" s="102"/>
      <c r="M989" s="102"/>
      <c r="N989" s="102"/>
      <c r="O989" s="102"/>
      <c r="P989" s="102"/>
      <c r="Q989" s="102"/>
      <c r="R989" s="102"/>
      <c r="S989" s="102"/>
      <c r="T989" s="102"/>
      <c r="U989" s="102"/>
    </row>
    <row r="990" spans="1:21" ht="15.75" customHeight="1" x14ac:dyDescent="0.2">
      <c r="A990" s="102"/>
      <c r="B990" s="102"/>
      <c r="C990" s="52"/>
      <c r="D990" s="102"/>
      <c r="E990" s="102"/>
      <c r="F990" s="102"/>
      <c r="G990" s="102"/>
      <c r="H990" s="102"/>
      <c r="I990" s="102"/>
      <c r="J990" s="102"/>
      <c r="K990" s="102"/>
      <c r="L990" s="102"/>
      <c r="M990" s="102"/>
      <c r="N990" s="102"/>
      <c r="O990" s="102"/>
      <c r="P990" s="102"/>
      <c r="Q990" s="102"/>
      <c r="R990" s="102"/>
      <c r="S990" s="102"/>
      <c r="T990" s="102"/>
      <c r="U990" s="102"/>
    </row>
    <row r="991" spans="1:21" ht="15.75" customHeight="1" x14ac:dyDescent="0.2">
      <c r="A991" s="102"/>
      <c r="B991" s="102"/>
      <c r="C991" s="52"/>
      <c r="D991" s="102"/>
      <c r="E991" s="102"/>
      <c r="F991" s="102"/>
      <c r="G991" s="102"/>
      <c r="H991" s="102"/>
      <c r="I991" s="102"/>
      <c r="J991" s="102"/>
      <c r="K991" s="102"/>
      <c r="L991" s="102"/>
      <c r="M991" s="102"/>
      <c r="N991" s="102"/>
      <c r="O991" s="102"/>
      <c r="P991" s="102"/>
      <c r="Q991" s="102"/>
      <c r="R991" s="102"/>
      <c r="S991" s="102"/>
      <c r="T991" s="102"/>
      <c r="U991" s="102"/>
    </row>
    <row r="992" spans="1:21" ht="15.75" customHeight="1" x14ac:dyDescent="0.2">
      <c r="A992" s="102"/>
      <c r="B992" s="102"/>
      <c r="C992" s="52"/>
      <c r="D992" s="102"/>
      <c r="E992" s="102"/>
      <c r="F992" s="102"/>
      <c r="G992" s="102"/>
      <c r="H992" s="102"/>
      <c r="I992" s="102"/>
      <c r="J992" s="102"/>
      <c r="K992" s="102"/>
      <c r="L992" s="102"/>
      <c r="M992" s="102"/>
      <c r="N992" s="102"/>
      <c r="O992" s="102"/>
      <c r="P992" s="102"/>
      <c r="Q992" s="102"/>
      <c r="R992" s="102"/>
      <c r="S992" s="102"/>
      <c r="T992" s="102"/>
      <c r="U992" s="102"/>
    </row>
    <row r="993" spans="1:21" ht="15.75" customHeight="1" x14ac:dyDescent="0.2">
      <c r="A993" s="102"/>
      <c r="B993" s="102"/>
      <c r="C993" s="52"/>
      <c r="D993" s="102"/>
      <c r="E993" s="102"/>
      <c r="F993" s="102"/>
      <c r="G993" s="102"/>
      <c r="H993" s="102"/>
      <c r="I993" s="102"/>
      <c r="J993" s="102"/>
      <c r="K993" s="102"/>
      <c r="L993" s="102"/>
      <c r="M993" s="102"/>
      <c r="N993" s="102"/>
      <c r="O993" s="102"/>
      <c r="P993" s="102"/>
      <c r="Q993" s="102"/>
      <c r="R993" s="102"/>
      <c r="S993" s="102"/>
      <c r="T993" s="102"/>
      <c r="U993" s="102"/>
    </row>
  </sheetData>
  <sheetProtection algorithmName="SHA-512" hashValue="bHEMZvvRBDSiYeEqIrF2WlmR/uLt3WC/ewQvEIG7t7Zz3pen9TzKpRILQF8Dps+CcgFk2Uq+JwfW8n0hFFLUIg==" saltValue="rtNkicjStUivGl8YeIc41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1:E1 F1:XFD1" name="Range1_1"/>
  </protectedRanges>
  <mergeCells count="2">
    <mergeCell ref="A2:E2"/>
    <mergeCell ref="D51:E51"/>
  </mergeCells>
  <conditionalFormatting sqref="D5:E48">
    <cfRule type="cellIs" dxfId="1" priority="1" operator="lessThan">
      <formula>-0.001</formula>
    </cfRule>
  </conditionalFormatting>
  <pageMargins left="0.23622047244094491" right="0.23622047244094491" top="0.74803149606299213" bottom="0.74803149606299213" header="0.31496062992125984" footer="0.31496062992125984"/>
  <pageSetup paperSize="9" scale="77" orientation="portrait"/>
  <headerFooter>
    <oddFooter>&amp;RStranica: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993"/>
  <sheetViews>
    <sheetView showGridLines="0" tabSelected="1" topLeftCell="B1" zoomScaleNormal="100" workbookViewId="0">
      <selection activeCell="D27" sqref="D27"/>
    </sheetView>
  </sheetViews>
  <sheetFormatPr defaultColWidth="23" defaultRowHeight="15" customHeight="1" x14ac:dyDescent="0.2"/>
  <cols>
    <col min="1" max="1" width="18.7109375" style="57" customWidth="1"/>
    <col min="2" max="2" width="53.85546875" style="57" customWidth="1"/>
    <col min="3" max="3" width="18.7109375" style="65" customWidth="1"/>
    <col min="4" max="4" width="17.85546875" style="1" customWidth="1"/>
    <col min="5" max="5" width="8.7109375" style="1" customWidth="1"/>
    <col min="6" max="6" width="7.5703125" style="1" customWidth="1"/>
    <col min="7" max="21" width="8" style="1" customWidth="1"/>
  </cols>
  <sheetData>
    <row r="1" spans="1:24" s="89" customFormat="1" ht="44.25" customHeight="1" x14ac:dyDescent="0.2">
      <c r="A1" s="88" t="s">
        <v>25</v>
      </c>
      <c r="B1" s="107" t="s">
        <v>26</v>
      </c>
      <c r="C1" s="88" t="s">
        <v>13</v>
      </c>
      <c r="D1" s="108" t="s">
        <v>14</v>
      </c>
      <c r="E1" s="88" t="s">
        <v>27</v>
      </c>
      <c r="F1" s="109" t="s">
        <v>15</v>
      </c>
    </row>
    <row r="2" spans="1:24" ht="50.1" customHeight="1" x14ac:dyDescent="0.2">
      <c r="A2" s="193" t="s">
        <v>3052</v>
      </c>
      <c r="B2" s="204"/>
      <c r="C2" s="204"/>
      <c r="D2" s="204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4" s="20" customFormat="1" ht="48" customHeight="1" x14ac:dyDescent="0.2">
      <c r="A3" s="99" t="s">
        <v>1988</v>
      </c>
      <c r="B3" s="100" t="s">
        <v>16</v>
      </c>
      <c r="C3" s="93" t="s">
        <v>17</v>
      </c>
      <c r="D3" s="29" t="s">
        <v>3053</v>
      </c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</row>
    <row r="4" spans="1:24" s="159" customFormat="1" ht="12" customHeight="1" x14ac:dyDescent="0.2">
      <c r="A4" s="75">
        <v>1</v>
      </c>
      <c r="B4" s="77">
        <v>2</v>
      </c>
      <c r="C4" s="77" t="s">
        <v>31</v>
      </c>
      <c r="D4" s="154">
        <v>4</v>
      </c>
      <c r="E4" s="155"/>
      <c r="F4" s="155"/>
      <c r="G4" s="156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</row>
    <row r="5" spans="1:24" ht="24" customHeight="1" x14ac:dyDescent="0.2">
      <c r="A5" s="38"/>
      <c r="B5" s="46" t="s">
        <v>3054</v>
      </c>
      <c r="C5" s="47" t="s">
        <v>3055</v>
      </c>
      <c r="D5" s="73">
        <v>69301.119999999995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</row>
    <row r="6" spans="1:24" ht="24" customHeight="1" x14ac:dyDescent="0.2">
      <c r="A6" s="39"/>
      <c r="B6" s="146" t="s">
        <v>3056</v>
      </c>
      <c r="C6" s="48" t="s">
        <v>3057</v>
      </c>
      <c r="D6" s="24">
        <f>D7+D8+D17+D18+D24</f>
        <v>707463.85</v>
      </c>
      <c r="E6" s="79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24" ht="12.75" customHeight="1" x14ac:dyDescent="0.2">
      <c r="A7" s="39"/>
      <c r="B7" s="40" t="s">
        <v>3058</v>
      </c>
      <c r="C7" s="48" t="s">
        <v>3059</v>
      </c>
      <c r="D7" s="74">
        <v>0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</row>
    <row r="8" spans="1:24" ht="12.75" customHeight="1" x14ac:dyDescent="0.2">
      <c r="A8" s="39" t="s">
        <v>2312</v>
      </c>
      <c r="B8" s="40" t="s">
        <v>3060</v>
      </c>
      <c r="C8" s="48" t="s">
        <v>3061</v>
      </c>
      <c r="D8" s="24">
        <f>SUM(D9:D16)</f>
        <v>706293.95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</row>
    <row r="9" spans="1:24" ht="12.75" customHeight="1" x14ac:dyDescent="0.2">
      <c r="A9" s="104" t="s">
        <v>2314</v>
      </c>
      <c r="B9" s="78" t="s">
        <v>2315</v>
      </c>
      <c r="C9" s="48" t="s">
        <v>3062</v>
      </c>
      <c r="D9" s="74">
        <v>579031.99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4" ht="12.75" customHeight="1" x14ac:dyDescent="0.2">
      <c r="A10" s="104" t="s">
        <v>2316</v>
      </c>
      <c r="B10" s="78" t="s">
        <v>2317</v>
      </c>
      <c r="C10" s="48" t="s">
        <v>3063</v>
      </c>
      <c r="D10" s="74">
        <v>126366.51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4" ht="12.75" customHeight="1" x14ac:dyDescent="0.2">
      <c r="A11" s="104" t="s">
        <v>2318</v>
      </c>
      <c r="B11" s="78" t="s">
        <v>3064</v>
      </c>
      <c r="C11" s="48" t="s">
        <v>3065</v>
      </c>
      <c r="D11" s="74">
        <v>895.45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4" ht="12.75" customHeight="1" x14ac:dyDescent="0.2">
      <c r="A12" s="104" t="s">
        <v>2326</v>
      </c>
      <c r="B12" s="78" t="s">
        <v>2327</v>
      </c>
      <c r="C12" s="48" t="s">
        <v>3066</v>
      </c>
      <c r="D12" s="74">
        <v>0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4" ht="12.75" customHeight="1" x14ac:dyDescent="0.2">
      <c r="A13" s="33" t="s">
        <v>2328</v>
      </c>
      <c r="B13" s="105" t="s">
        <v>3067</v>
      </c>
      <c r="C13" s="48" t="s">
        <v>3068</v>
      </c>
      <c r="D13" s="74">
        <v>0</v>
      </c>
      <c r="E13" s="79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4" ht="12.75" customHeight="1" x14ac:dyDescent="0.2">
      <c r="A14" s="33" t="s">
        <v>2344</v>
      </c>
      <c r="B14" s="105" t="s">
        <v>2345</v>
      </c>
      <c r="C14" s="48" t="s">
        <v>3069</v>
      </c>
      <c r="D14" s="74">
        <v>0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4" ht="12.75" customHeight="1" x14ac:dyDescent="0.2">
      <c r="A15" s="33" t="s">
        <v>2346</v>
      </c>
      <c r="B15" s="105" t="s">
        <v>2347</v>
      </c>
      <c r="C15" s="48" t="s">
        <v>3070</v>
      </c>
      <c r="D15" s="74">
        <v>0</v>
      </c>
      <c r="E15" s="79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4" ht="12.75" customHeight="1" x14ac:dyDescent="0.2">
      <c r="A16" s="33" t="s">
        <v>2348</v>
      </c>
      <c r="B16" s="105" t="s">
        <v>2349</v>
      </c>
      <c r="C16" s="48" t="s">
        <v>3071</v>
      </c>
      <c r="D16" s="74">
        <v>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ht="12.75" customHeight="1" x14ac:dyDescent="0.2">
      <c r="A17" s="157" t="s">
        <v>2350</v>
      </c>
      <c r="B17" s="146" t="s">
        <v>3040</v>
      </c>
      <c r="C17" s="48" t="s">
        <v>3072</v>
      </c>
      <c r="D17" s="74">
        <v>1169.9000000000001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ht="36" customHeight="1" x14ac:dyDescent="0.2">
      <c r="A18" s="39" t="s">
        <v>3073</v>
      </c>
      <c r="B18" s="40" t="s">
        <v>3074</v>
      </c>
      <c r="C18" s="48" t="s">
        <v>3075</v>
      </c>
      <c r="D18" s="24">
        <f>SUM(D19:D23)</f>
        <v>0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ht="12.75" customHeight="1" x14ac:dyDescent="0.2">
      <c r="A19" s="104" t="s">
        <v>3076</v>
      </c>
      <c r="B19" s="78" t="s">
        <v>3077</v>
      </c>
      <c r="C19" s="48" t="s">
        <v>3078</v>
      </c>
      <c r="D19" s="74">
        <v>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</row>
    <row r="20" spans="1:21" ht="12.75" customHeight="1" x14ac:dyDescent="0.2">
      <c r="A20" s="104" t="s">
        <v>3079</v>
      </c>
      <c r="B20" s="78" t="s">
        <v>2373</v>
      </c>
      <c r="C20" s="48" t="s">
        <v>3080</v>
      </c>
      <c r="D20" s="74">
        <v>0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spans="1:21" ht="12.75" customHeight="1" x14ac:dyDescent="0.2">
      <c r="A21" s="104" t="s">
        <v>3081</v>
      </c>
      <c r="B21" s="78" t="s">
        <v>2377</v>
      </c>
      <c r="C21" s="48" t="s">
        <v>3082</v>
      </c>
      <c r="D21" s="74">
        <v>0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1:21" ht="24" customHeight="1" x14ac:dyDescent="0.2">
      <c r="A22" s="104" t="s">
        <v>3083</v>
      </c>
      <c r="B22" s="78" t="s">
        <v>3084</v>
      </c>
      <c r="C22" s="48" t="s">
        <v>3085</v>
      </c>
      <c r="D22" s="74">
        <v>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ht="24" customHeight="1" x14ac:dyDescent="0.2">
      <c r="A23" s="104" t="s">
        <v>3086</v>
      </c>
      <c r="B23" s="78" t="s">
        <v>3087</v>
      </c>
      <c r="C23" s="48" t="s">
        <v>3088</v>
      </c>
      <c r="D23" s="74">
        <v>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ht="24" customHeight="1" x14ac:dyDescent="0.2">
      <c r="A24" s="157" t="s">
        <v>2444</v>
      </c>
      <c r="B24" s="146" t="s">
        <v>3089</v>
      </c>
      <c r="C24" s="146" t="s">
        <v>3090</v>
      </c>
      <c r="D24" s="165">
        <v>0</v>
      </c>
      <c r="E24" s="79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spans="1:21" ht="24" customHeight="1" x14ac:dyDescent="0.2">
      <c r="A25" s="104"/>
      <c r="B25" s="146" t="s">
        <v>3091</v>
      </c>
      <c r="C25" s="48" t="s">
        <v>3092</v>
      </c>
      <c r="D25" s="24">
        <f>D26+D27+D36+D37+D43</f>
        <v>692700.16999999993</v>
      </c>
      <c r="E25" s="79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</row>
    <row r="26" spans="1:21" ht="12.75" customHeight="1" x14ac:dyDescent="0.2">
      <c r="A26" s="104"/>
      <c r="B26" s="40" t="s">
        <v>3058</v>
      </c>
      <c r="C26" s="48" t="s">
        <v>3093</v>
      </c>
      <c r="D26" s="74">
        <v>0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  <row r="27" spans="1:21" ht="12.75" customHeight="1" x14ac:dyDescent="0.2">
      <c r="A27" s="39" t="s">
        <v>2312</v>
      </c>
      <c r="B27" s="40" t="s">
        <v>3094</v>
      </c>
      <c r="C27" s="48" t="s">
        <v>3095</v>
      </c>
      <c r="D27" s="24">
        <f>SUM(D28:D35)</f>
        <v>691530.2699999999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</row>
    <row r="28" spans="1:21" ht="12.75" customHeight="1" x14ac:dyDescent="0.2">
      <c r="A28" s="104" t="s">
        <v>2314</v>
      </c>
      <c r="B28" s="78" t="s">
        <v>2315</v>
      </c>
      <c r="C28" s="48" t="s">
        <v>3096</v>
      </c>
      <c r="D28" s="74">
        <v>565038.96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</row>
    <row r="29" spans="1:21" ht="12.75" customHeight="1" x14ac:dyDescent="0.2">
      <c r="A29" s="104" t="s">
        <v>2316</v>
      </c>
      <c r="B29" s="78" t="s">
        <v>2317</v>
      </c>
      <c r="C29" s="48" t="s">
        <v>3097</v>
      </c>
      <c r="D29" s="74">
        <v>125584.95</v>
      </c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</row>
    <row r="30" spans="1:21" ht="12.75" customHeight="1" x14ac:dyDescent="0.2">
      <c r="A30" s="104" t="s">
        <v>2318</v>
      </c>
      <c r="B30" s="78" t="s">
        <v>3064</v>
      </c>
      <c r="C30" s="48" t="s">
        <v>3098</v>
      </c>
      <c r="D30" s="74">
        <v>906.36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</row>
    <row r="31" spans="1:21" ht="12.75" customHeight="1" x14ac:dyDescent="0.2">
      <c r="A31" s="104" t="s">
        <v>2326</v>
      </c>
      <c r="B31" s="78" t="s">
        <v>2327</v>
      </c>
      <c r="C31" s="48" t="s">
        <v>3099</v>
      </c>
      <c r="D31" s="74">
        <v>0</v>
      </c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</row>
    <row r="32" spans="1:21" ht="12.75" customHeight="1" x14ac:dyDescent="0.2">
      <c r="A32" s="104" t="s">
        <v>2328</v>
      </c>
      <c r="B32" s="105" t="s">
        <v>3067</v>
      </c>
      <c r="C32" s="48" t="s">
        <v>3100</v>
      </c>
      <c r="D32" s="74">
        <v>0</v>
      </c>
      <c r="E32" s="79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1:21" ht="12.75" customHeight="1" x14ac:dyDescent="0.2">
      <c r="A33" s="104" t="s">
        <v>2344</v>
      </c>
      <c r="B33" s="105" t="s">
        <v>2345</v>
      </c>
      <c r="C33" s="48" t="s">
        <v>3101</v>
      </c>
      <c r="D33" s="74">
        <v>0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1:21" ht="12.75" customHeight="1" x14ac:dyDescent="0.2">
      <c r="A34" s="104" t="s">
        <v>2346</v>
      </c>
      <c r="B34" s="105" t="s">
        <v>2347</v>
      </c>
      <c r="C34" s="48" t="s">
        <v>3102</v>
      </c>
      <c r="D34" s="74">
        <v>0</v>
      </c>
      <c r="E34" s="79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  <row r="35" spans="1:21" ht="12.75" customHeight="1" x14ac:dyDescent="0.2">
      <c r="A35" s="104" t="s">
        <v>2348</v>
      </c>
      <c r="B35" s="105" t="s">
        <v>2349</v>
      </c>
      <c r="C35" s="48" t="s">
        <v>3103</v>
      </c>
      <c r="D35" s="74">
        <v>0</v>
      </c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</row>
    <row r="36" spans="1:21" ht="12.75" customHeight="1" x14ac:dyDescent="0.2">
      <c r="A36" s="39" t="s">
        <v>2350</v>
      </c>
      <c r="B36" s="40" t="s">
        <v>3040</v>
      </c>
      <c r="C36" s="48" t="s">
        <v>3104</v>
      </c>
      <c r="D36" s="74">
        <v>1169.9000000000001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</row>
    <row r="37" spans="1:21" ht="36" customHeight="1" x14ac:dyDescent="0.2">
      <c r="A37" s="39" t="s">
        <v>3073</v>
      </c>
      <c r="B37" s="40" t="s">
        <v>3105</v>
      </c>
      <c r="C37" s="48" t="s">
        <v>3106</v>
      </c>
      <c r="D37" s="24">
        <f>SUM(D38:D42)</f>
        <v>0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</row>
    <row r="38" spans="1:21" ht="12.75" customHeight="1" x14ac:dyDescent="0.2">
      <c r="A38" s="104" t="s">
        <v>3076</v>
      </c>
      <c r="B38" s="78" t="s">
        <v>3077</v>
      </c>
      <c r="C38" s="48" t="s">
        <v>3107</v>
      </c>
      <c r="D38" s="74">
        <v>0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</row>
    <row r="39" spans="1:21" ht="12.75" customHeight="1" x14ac:dyDescent="0.2">
      <c r="A39" s="104" t="s">
        <v>3079</v>
      </c>
      <c r="B39" s="78" t="s">
        <v>2373</v>
      </c>
      <c r="C39" s="48" t="s">
        <v>3108</v>
      </c>
      <c r="D39" s="74">
        <v>0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</row>
    <row r="40" spans="1:21" ht="12.75" customHeight="1" x14ac:dyDescent="0.2">
      <c r="A40" s="104" t="s">
        <v>3081</v>
      </c>
      <c r="B40" s="78" t="s">
        <v>2377</v>
      </c>
      <c r="C40" s="48" t="s">
        <v>3109</v>
      </c>
      <c r="D40" s="74">
        <v>0</v>
      </c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</row>
    <row r="41" spans="1:21" ht="24" customHeight="1" x14ac:dyDescent="0.2">
      <c r="A41" s="104" t="s">
        <v>3110</v>
      </c>
      <c r="B41" s="78" t="s">
        <v>3084</v>
      </c>
      <c r="C41" s="48" t="s">
        <v>3111</v>
      </c>
      <c r="D41" s="74">
        <v>0</v>
      </c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</row>
    <row r="42" spans="1:21" ht="24" customHeight="1" x14ac:dyDescent="0.2">
      <c r="A42" s="104" t="s">
        <v>3086</v>
      </c>
      <c r="B42" s="78" t="s">
        <v>3087</v>
      </c>
      <c r="C42" s="48" t="s">
        <v>3112</v>
      </c>
      <c r="D42" s="74">
        <v>0</v>
      </c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</row>
    <row r="43" spans="1:21" ht="12.75" customHeight="1" x14ac:dyDescent="0.2">
      <c r="A43" s="157" t="s">
        <v>2444</v>
      </c>
      <c r="B43" s="146" t="s">
        <v>3089</v>
      </c>
      <c r="C43" s="146" t="s">
        <v>3113</v>
      </c>
      <c r="D43" s="165">
        <v>0</v>
      </c>
      <c r="E43" s="79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</row>
    <row r="44" spans="1:21" ht="24" customHeight="1" x14ac:dyDescent="0.2">
      <c r="A44" s="104"/>
      <c r="B44" s="40" t="s">
        <v>3114</v>
      </c>
      <c r="C44" s="48" t="s">
        <v>3115</v>
      </c>
      <c r="D44" s="24">
        <f>D5+D6-D25</f>
        <v>84064.800000000047</v>
      </c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</row>
    <row r="45" spans="1:21" ht="24" customHeight="1" x14ac:dyDescent="0.2">
      <c r="A45" s="39"/>
      <c r="B45" s="146" t="s">
        <v>3116</v>
      </c>
      <c r="C45" s="48" t="s">
        <v>3117</v>
      </c>
      <c r="D45" s="24">
        <f>D46+D51+D92+D97+D103</f>
        <v>0</v>
      </c>
      <c r="E45" s="79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</row>
    <row r="46" spans="1:21" ht="24" customHeight="1" x14ac:dyDescent="0.2">
      <c r="A46" s="104"/>
      <c r="B46" s="40" t="s">
        <v>3118</v>
      </c>
      <c r="C46" s="48" t="s">
        <v>3119</v>
      </c>
      <c r="D46" s="24">
        <f>SUM(D47:D50)</f>
        <v>0</v>
      </c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</row>
    <row r="47" spans="1:21" ht="12.75" customHeight="1" x14ac:dyDescent="0.2">
      <c r="A47" s="39"/>
      <c r="B47" s="78" t="s">
        <v>3120</v>
      </c>
      <c r="C47" s="48" t="s">
        <v>3121</v>
      </c>
      <c r="D47" s="74">
        <v>0</v>
      </c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</row>
    <row r="48" spans="1:21" ht="12.75" customHeight="1" x14ac:dyDescent="0.2">
      <c r="A48" s="104"/>
      <c r="B48" s="78" t="s">
        <v>3122</v>
      </c>
      <c r="C48" s="48" t="s">
        <v>3123</v>
      </c>
      <c r="D48" s="74">
        <v>0</v>
      </c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</row>
    <row r="49" spans="1:21" ht="12.75" customHeight="1" x14ac:dyDescent="0.2">
      <c r="A49" s="104"/>
      <c r="B49" s="78" t="s">
        <v>3124</v>
      </c>
      <c r="C49" s="48" t="s">
        <v>3125</v>
      </c>
      <c r="D49" s="74">
        <v>0</v>
      </c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</row>
    <row r="50" spans="1:21" ht="12.75" customHeight="1" x14ac:dyDescent="0.2">
      <c r="A50" s="104"/>
      <c r="B50" s="78" t="s">
        <v>3126</v>
      </c>
      <c r="C50" s="48" t="s">
        <v>3127</v>
      </c>
      <c r="D50" s="74">
        <v>0</v>
      </c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</row>
    <row r="51" spans="1:21" ht="24" customHeight="1" x14ac:dyDescent="0.2">
      <c r="A51" s="39" t="s">
        <v>2312</v>
      </c>
      <c r="B51" s="146" t="s">
        <v>3128</v>
      </c>
      <c r="C51" s="48" t="s">
        <v>3129</v>
      </c>
      <c r="D51" s="24">
        <f>D52+D57+D62+D67+D72+D77+D82+D87</f>
        <v>0</v>
      </c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</row>
    <row r="52" spans="1:21" ht="12.75" customHeight="1" x14ac:dyDescent="0.2">
      <c r="A52" s="39" t="s">
        <v>2314</v>
      </c>
      <c r="B52" s="40" t="s">
        <v>3130</v>
      </c>
      <c r="C52" s="48" t="s">
        <v>3131</v>
      </c>
      <c r="D52" s="24">
        <f>SUM(D53:D56)</f>
        <v>0</v>
      </c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</row>
    <row r="53" spans="1:21" ht="12.75" customHeight="1" x14ac:dyDescent="0.2">
      <c r="A53" s="104"/>
      <c r="B53" s="78" t="s">
        <v>3120</v>
      </c>
      <c r="C53" s="48" t="s">
        <v>3132</v>
      </c>
      <c r="D53" s="74">
        <v>0</v>
      </c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</row>
    <row r="54" spans="1:21" ht="12.75" customHeight="1" x14ac:dyDescent="0.2">
      <c r="A54" s="104"/>
      <c r="B54" s="78" t="s">
        <v>3122</v>
      </c>
      <c r="C54" s="48" t="s">
        <v>3133</v>
      </c>
      <c r="D54" s="74">
        <v>0</v>
      </c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</row>
    <row r="55" spans="1:21" ht="12.75" customHeight="1" x14ac:dyDescent="0.2">
      <c r="A55" s="39"/>
      <c r="B55" s="78" t="s">
        <v>3124</v>
      </c>
      <c r="C55" s="48" t="s">
        <v>3134</v>
      </c>
      <c r="D55" s="74">
        <v>0</v>
      </c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</row>
    <row r="56" spans="1:21" ht="12.75" customHeight="1" x14ac:dyDescent="0.2">
      <c r="A56" s="104"/>
      <c r="B56" s="78" t="s">
        <v>3126</v>
      </c>
      <c r="C56" s="48" t="s">
        <v>3135</v>
      </c>
      <c r="D56" s="74">
        <v>0</v>
      </c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</row>
    <row r="57" spans="1:21" ht="12.75" customHeight="1" x14ac:dyDescent="0.2">
      <c r="A57" s="39" t="s">
        <v>2316</v>
      </c>
      <c r="B57" s="40" t="s">
        <v>3136</v>
      </c>
      <c r="C57" s="48" t="s">
        <v>3137</v>
      </c>
      <c r="D57" s="24">
        <f>SUM(D58:D61)</f>
        <v>0</v>
      </c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</row>
    <row r="58" spans="1:21" ht="12.75" customHeight="1" x14ac:dyDescent="0.2">
      <c r="A58" s="104"/>
      <c r="B58" s="78" t="s">
        <v>3120</v>
      </c>
      <c r="C58" s="48" t="s">
        <v>3138</v>
      </c>
      <c r="D58" s="74">
        <v>0</v>
      </c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</row>
    <row r="59" spans="1:21" ht="12.75" customHeight="1" x14ac:dyDescent="0.2">
      <c r="A59" s="104"/>
      <c r="B59" s="78" t="s">
        <v>3122</v>
      </c>
      <c r="C59" s="48" t="s">
        <v>3139</v>
      </c>
      <c r="D59" s="74">
        <v>0</v>
      </c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</row>
    <row r="60" spans="1:21" ht="12.75" customHeight="1" x14ac:dyDescent="0.2">
      <c r="A60" s="104"/>
      <c r="B60" s="78" t="s">
        <v>3124</v>
      </c>
      <c r="C60" s="48" t="s">
        <v>3140</v>
      </c>
      <c r="D60" s="74">
        <v>0</v>
      </c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</row>
    <row r="61" spans="1:21" ht="12.75" customHeight="1" x14ac:dyDescent="0.2">
      <c r="A61" s="104"/>
      <c r="B61" s="78" t="s">
        <v>3126</v>
      </c>
      <c r="C61" s="48" t="s">
        <v>3141</v>
      </c>
      <c r="D61" s="74">
        <v>0</v>
      </c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</row>
    <row r="62" spans="1:21" ht="12.75" customHeight="1" x14ac:dyDescent="0.2">
      <c r="A62" s="39" t="s">
        <v>2318</v>
      </c>
      <c r="B62" s="40" t="s">
        <v>3142</v>
      </c>
      <c r="C62" s="48" t="s">
        <v>3143</v>
      </c>
      <c r="D62" s="24">
        <f>SUM(D63:D66)</f>
        <v>0</v>
      </c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</row>
    <row r="63" spans="1:21" ht="12.75" customHeight="1" x14ac:dyDescent="0.2">
      <c r="A63" s="104"/>
      <c r="B63" s="78" t="s">
        <v>3120</v>
      </c>
      <c r="C63" s="48" t="s">
        <v>3144</v>
      </c>
      <c r="D63" s="74">
        <v>0</v>
      </c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2.75" customHeight="1" x14ac:dyDescent="0.2">
      <c r="A64" s="104"/>
      <c r="B64" s="78" t="s">
        <v>3122</v>
      </c>
      <c r="C64" s="48" t="s">
        <v>3145</v>
      </c>
      <c r="D64" s="74">
        <v>0</v>
      </c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</row>
    <row r="65" spans="1:21" ht="12.75" customHeight="1" x14ac:dyDescent="0.2">
      <c r="A65" s="39"/>
      <c r="B65" s="78" t="s">
        <v>3124</v>
      </c>
      <c r="C65" s="48" t="s">
        <v>3146</v>
      </c>
      <c r="D65" s="74">
        <v>0</v>
      </c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</row>
    <row r="66" spans="1:21" ht="12.75" customHeight="1" x14ac:dyDescent="0.2">
      <c r="A66" s="104"/>
      <c r="B66" s="78" t="s">
        <v>3126</v>
      </c>
      <c r="C66" s="48" t="s">
        <v>3147</v>
      </c>
      <c r="D66" s="74">
        <v>0</v>
      </c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</row>
    <row r="67" spans="1:21" ht="12.75" customHeight="1" x14ac:dyDescent="0.2">
      <c r="A67" s="39" t="s">
        <v>2326</v>
      </c>
      <c r="B67" s="40" t="s">
        <v>3148</v>
      </c>
      <c r="C67" s="48" t="s">
        <v>3149</v>
      </c>
      <c r="D67" s="24">
        <f>SUM(D68:D71)</f>
        <v>0</v>
      </c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</row>
    <row r="68" spans="1:21" ht="12.75" customHeight="1" x14ac:dyDescent="0.2">
      <c r="A68" s="104"/>
      <c r="B68" s="78" t="s">
        <v>3120</v>
      </c>
      <c r="C68" s="48" t="s">
        <v>3150</v>
      </c>
      <c r="D68" s="74">
        <v>0</v>
      </c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</row>
    <row r="69" spans="1:21" ht="12.75" customHeight="1" x14ac:dyDescent="0.2">
      <c r="A69" s="104"/>
      <c r="B69" s="78" t="s">
        <v>3122</v>
      </c>
      <c r="C69" s="48" t="s">
        <v>3151</v>
      </c>
      <c r="D69" s="74">
        <v>0</v>
      </c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</row>
    <row r="70" spans="1:21" ht="12.75" customHeight="1" x14ac:dyDescent="0.2">
      <c r="A70" s="104"/>
      <c r="B70" s="78" t="s">
        <v>3124</v>
      </c>
      <c r="C70" s="48" t="s">
        <v>3152</v>
      </c>
      <c r="D70" s="74">
        <v>0</v>
      </c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</row>
    <row r="71" spans="1:21" ht="12.75" customHeight="1" x14ac:dyDescent="0.2">
      <c r="A71" s="104"/>
      <c r="B71" s="78" t="s">
        <v>3126</v>
      </c>
      <c r="C71" s="48" t="s">
        <v>3153</v>
      </c>
      <c r="D71" s="74">
        <v>0</v>
      </c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</row>
    <row r="72" spans="1:21" ht="24" customHeight="1" x14ac:dyDescent="0.2">
      <c r="A72" s="39" t="s">
        <v>2328</v>
      </c>
      <c r="B72" s="146" t="s">
        <v>3154</v>
      </c>
      <c r="C72" s="48" t="s">
        <v>3155</v>
      </c>
      <c r="D72" s="24">
        <f>SUM(D73:D76)</f>
        <v>0</v>
      </c>
      <c r="E72" s="79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</row>
    <row r="73" spans="1:21" ht="12.75" customHeight="1" x14ac:dyDescent="0.2">
      <c r="A73" s="104"/>
      <c r="B73" s="78" t="s">
        <v>3120</v>
      </c>
      <c r="C73" s="48" t="s">
        <v>3156</v>
      </c>
      <c r="D73" s="74">
        <v>0</v>
      </c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</row>
    <row r="74" spans="1:21" ht="12.75" customHeight="1" x14ac:dyDescent="0.2">
      <c r="A74" s="104"/>
      <c r="B74" s="78" t="s">
        <v>3122</v>
      </c>
      <c r="C74" s="48" t="s">
        <v>3157</v>
      </c>
      <c r="D74" s="74">
        <v>0</v>
      </c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</row>
    <row r="75" spans="1:21" ht="12.75" customHeight="1" x14ac:dyDescent="0.2">
      <c r="A75" s="104"/>
      <c r="B75" s="78" t="s">
        <v>3124</v>
      </c>
      <c r="C75" s="48" t="s">
        <v>3158</v>
      </c>
      <c r="D75" s="74">
        <v>0</v>
      </c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</row>
    <row r="76" spans="1:21" ht="12.75" customHeight="1" x14ac:dyDescent="0.2">
      <c r="A76" s="104"/>
      <c r="B76" s="78" t="s">
        <v>3126</v>
      </c>
      <c r="C76" s="48" t="s">
        <v>3159</v>
      </c>
      <c r="D76" s="74">
        <v>0</v>
      </c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</row>
    <row r="77" spans="1:21" ht="24" customHeight="1" x14ac:dyDescent="0.2">
      <c r="A77" s="39" t="s">
        <v>2344</v>
      </c>
      <c r="B77" s="40" t="s">
        <v>3160</v>
      </c>
      <c r="C77" s="48" t="s">
        <v>3161</v>
      </c>
      <c r="D77" s="24">
        <f>SUM(D78:D81)</f>
        <v>0</v>
      </c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</row>
    <row r="78" spans="1:21" ht="12.75" customHeight="1" x14ac:dyDescent="0.2">
      <c r="A78" s="104"/>
      <c r="B78" s="78" t="s">
        <v>3120</v>
      </c>
      <c r="C78" s="48" t="s">
        <v>3162</v>
      </c>
      <c r="D78" s="74">
        <v>0</v>
      </c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</row>
    <row r="79" spans="1:21" ht="12.75" customHeight="1" x14ac:dyDescent="0.2">
      <c r="A79" s="104"/>
      <c r="B79" s="78" t="s">
        <v>3122</v>
      </c>
      <c r="C79" s="48" t="s">
        <v>3163</v>
      </c>
      <c r="D79" s="74">
        <v>0</v>
      </c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</row>
    <row r="80" spans="1:21" ht="12.75" customHeight="1" x14ac:dyDescent="0.2">
      <c r="A80" s="104"/>
      <c r="B80" s="78" t="s">
        <v>3124</v>
      </c>
      <c r="C80" s="48" t="s">
        <v>3164</v>
      </c>
      <c r="D80" s="74">
        <v>0</v>
      </c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</row>
    <row r="81" spans="1:21" ht="12.75" customHeight="1" x14ac:dyDescent="0.2">
      <c r="A81" s="39"/>
      <c r="B81" s="78" t="s">
        <v>3126</v>
      </c>
      <c r="C81" s="48" t="s">
        <v>3165</v>
      </c>
      <c r="D81" s="74">
        <v>0</v>
      </c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</row>
    <row r="82" spans="1:21" ht="24" customHeight="1" x14ac:dyDescent="0.2">
      <c r="A82" s="39" t="s">
        <v>2346</v>
      </c>
      <c r="B82" s="158" t="s">
        <v>3166</v>
      </c>
      <c r="C82" s="48" t="s">
        <v>3167</v>
      </c>
      <c r="D82" s="24">
        <f>SUM(D83:D86)</f>
        <v>0</v>
      </c>
      <c r="E82" s="79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</row>
    <row r="83" spans="1:21" ht="12.75" customHeight="1" x14ac:dyDescent="0.2">
      <c r="A83" s="39"/>
      <c r="B83" s="78" t="s">
        <v>3120</v>
      </c>
      <c r="C83" s="48" t="s">
        <v>3168</v>
      </c>
      <c r="D83" s="74">
        <v>0</v>
      </c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</row>
    <row r="84" spans="1:21" ht="12.75" customHeight="1" x14ac:dyDescent="0.2">
      <c r="A84" s="39"/>
      <c r="B84" s="78" t="s">
        <v>3122</v>
      </c>
      <c r="C84" s="48" t="s">
        <v>3169</v>
      </c>
      <c r="D84" s="74">
        <v>0</v>
      </c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</row>
    <row r="85" spans="1:21" ht="12.75" customHeight="1" x14ac:dyDescent="0.2">
      <c r="A85" s="39"/>
      <c r="B85" s="78" t="s">
        <v>3124</v>
      </c>
      <c r="C85" s="48" t="s">
        <v>3170</v>
      </c>
      <c r="D85" s="74">
        <v>0</v>
      </c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</row>
    <row r="86" spans="1:21" ht="12.75" customHeight="1" x14ac:dyDescent="0.2">
      <c r="A86" s="39"/>
      <c r="B86" s="78" t="s">
        <v>3126</v>
      </c>
      <c r="C86" s="48" t="s">
        <v>3171</v>
      </c>
      <c r="D86" s="74">
        <v>0</v>
      </c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</row>
    <row r="87" spans="1:21" ht="12.75" customHeight="1" x14ac:dyDescent="0.2">
      <c r="A87" s="39" t="s">
        <v>2348</v>
      </c>
      <c r="B87" s="61" t="s">
        <v>3172</v>
      </c>
      <c r="C87" s="48" t="s">
        <v>3173</v>
      </c>
      <c r="D87" s="24">
        <f>SUM(D88:D91)</f>
        <v>0</v>
      </c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</row>
    <row r="88" spans="1:21" ht="12.75" customHeight="1" x14ac:dyDescent="0.2">
      <c r="A88" s="39"/>
      <c r="B88" s="78" t="s">
        <v>3120</v>
      </c>
      <c r="C88" s="48" t="s">
        <v>3174</v>
      </c>
      <c r="D88" s="74">
        <v>0</v>
      </c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</row>
    <row r="89" spans="1:21" ht="12.75" customHeight="1" x14ac:dyDescent="0.2">
      <c r="A89" s="39"/>
      <c r="B89" s="78" t="s">
        <v>3122</v>
      </c>
      <c r="C89" s="48" t="s">
        <v>3175</v>
      </c>
      <c r="D89" s="74">
        <v>0</v>
      </c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</row>
    <row r="90" spans="1:21" ht="12.75" customHeight="1" x14ac:dyDescent="0.2">
      <c r="A90" s="39"/>
      <c r="B90" s="78" t="s">
        <v>3124</v>
      </c>
      <c r="C90" s="48" t="s">
        <v>3176</v>
      </c>
      <c r="D90" s="74">
        <v>0</v>
      </c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</row>
    <row r="91" spans="1:21" ht="12.75" customHeight="1" x14ac:dyDescent="0.2">
      <c r="A91" s="39"/>
      <c r="B91" s="78" t="s">
        <v>3126</v>
      </c>
      <c r="C91" s="48" t="s">
        <v>3177</v>
      </c>
      <c r="D91" s="74">
        <v>0</v>
      </c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</row>
    <row r="92" spans="1:21" ht="12.75" customHeight="1" x14ac:dyDescent="0.2">
      <c r="A92" s="39" t="s">
        <v>2350</v>
      </c>
      <c r="B92" s="40" t="s">
        <v>3178</v>
      </c>
      <c r="C92" s="48" t="s">
        <v>3179</v>
      </c>
      <c r="D92" s="24">
        <f>SUM(D93:D96)</f>
        <v>0</v>
      </c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</row>
    <row r="93" spans="1:21" ht="12.75" customHeight="1" x14ac:dyDescent="0.2">
      <c r="A93" s="39"/>
      <c r="B93" s="78" t="s">
        <v>3120</v>
      </c>
      <c r="C93" s="48" t="s">
        <v>3180</v>
      </c>
      <c r="D93" s="74">
        <v>0</v>
      </c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</row>
    <row r="94" spans="1:21" ht="12.75" customHeight="1" x14ac:dyDescent="0.2">
      <c r="A94" s="39"/>
      <c r="B94" s="78" t="s">
        <v>3122</v>
      </c>
      <c r="C94" s="48" t="s">
        <v>3181</v>
      </c>
      <c r="D94" s="74">
        <v>0</v>
      </c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</row>
    <row r="95" spans="1:21" ht="12.75" customHeight="1" x14ac:dyDescent="0.2">
      <c r="A95" s="104"/>
      <c r="B95" s="78" t="s">
        <v>3124</v>
      </c>
      <c r="C95" s="48" t="s">
        <v>3182</v>
      </c>
      <c r="D95" s="74">
        <v>0</v>
      </c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</row>
    <row r="96" spans="1:21" ht="12.75" customHeight="1" x14ac:dyDescent="0.2">
      <c r="A96" s="104"/>
      <c r="B96" s="78" t="s">
        <v>3126</v>
      </c>
      <c r="C96" s="48" t="s">
        <v>3183</v>
      </c>
      <c r="D96" s="74">
        <v>0</v>
      </c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</row>
    <row r="97" spans="1:21" ht="36" customHeight="1" x14ac:dyDescent="0.2">
      <c r="A97" s="39" t="s">
        <v>3073</v>
      </c>
      <c r="B97" s="40" t="s">
        <v>3184</v>
      </c>
      <c r="C97" s="48" t="s">
        <v>3185</v>
      </c>
      <c r="D97" s="24">
        <f>SUM(D98:D102)</f>
        <v>0</v>
      </c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</row>
    <row r="98" spans="1:21" ht="12.75" customHeight="1" x14ac:dyDescent="0.2">
      <c r="A98" s="104" t="s">
        <v>3076</v>
      </c>
      <c r="B98" s="78" t="s">
        <v>3077</v>
      </c>
      <c r="C98" s="48" t="s">
        <v>3186</v>
      </c>
      <c r="D98" s="74">
        <v>0</v>
      </c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</row>
    <row r="99" spans="1:21" ht="12.75" customHeight="1" x14ac:dyDescent="0.2">
      <c r="A99" s="104" t="s">
        <v>3079</v>
      </c>
      <c r="B99" s="78" t="s">
        <v>2373</v>
      </c>
      <c r="C99" s="48" t="s">
        <v>3187</v>
      </c>
      <c r="D99" s="74">
        <v>0</v>
      </c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</row>
    <row r="100" spans="1:21" ht="12.75" customHeight="1" x14ac:dyDescent="0.2">
      <c r="A100" s="104" t="s">
        <v>3081</v>
      </c>
      <c r="B100" s="78" t="s">
        <v>2377</v>
      </c>
      <c r="C100" s="48" t="s">
        <v>3188</v>
      </c>
      <c r="D100" s="74">
        <v>0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</row>
    <row r="101" spans="1:21" ht="24" customHeight="1" x14ac:dyDescent="0.2">
      <c r="A101" s="104" t="s">
        <v>3110</v>
      </c>
      <c r="B101" s="78" t="s">
        <v>3084</v>
      </c>
      <c r="C101" s="48" t="s">
        <v>3189</v>
      </c>
      <c r="D101" s="74">
        <v>0</v>
      </c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</row>
    <row r="102" spans="1:21" ht="24" customHeight="1" x14ac:dyDescent="0.2">
      <c r="A102" s="104" t="s">
        <v>3086</v>
      </c>
      <c r="B102" s="78" t="s">
        <v>3087</v>
      </c>
      <c r="C102" s="48" t="s">
        <v>3190</v>
      </c>
      <c r="D102" s="74">
        <v>0</v>
      </c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</row>
    <row r="103" spans="1:21" ht="16.5" customHeight="1" x14ac:dyDescent="0.2">
      <c r="A103" s="157" t="s">
        <v>2444</v>
      </c>
      <c r="B103" s="146" t="s">
        <v>3089</v>
      </c>
      <c r="C103" s="146" t="s">
        <v>3191</v>
      </c>
      <c r="D103" s="165">
        <v>0</v>
      </c>
      <c r="E103" s="79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</row>
    <row r="104" spans="1:21" ht="24" customHeight="1" x14ac:dyDescent="0.2">
      <c r="A104" s="39"/>
      <c r="B104" s="146" t="s">
        <v>3192</v>
      </c>
      <c r="C104" s="48" t="s">
        <v>3193</v>
      </c>
      <c r="D104" s="24">
        <f>SUM(D105:D109)</f>
        <v>84064.8</v>
      </c>
      <c r="E104" s="79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</row>
    <row r="105" spans="1:21" ht="12.75" customHeight="1" x14ac:dyDescent="0.2">
      <c r="A105" s="104"/>
      <c r="B105" s="78" t="s">
        <v>3058</v>
      </c>
      <c r="C105" s="48" t="s">
        <v>3194</v>
      </c>
      <c r="D105" s="74">
        <v>0</v>
      </c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</row>
    <row r="106" spans="1:21" ht="12.75" customHeight="1" x14ac:dyDescent="0.2">
      <c r="A106" s="104" t="s">
        <v>2312</v>
      </c>
      <c r="B106" s="78" t="s">
        <v>3038</v>
      </c>
      <c r="C106" s="48" t="s">
        <v>3195</v>
      </c>
      <c r="D106" s="74">
        <v>84064.8</v>
      </c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</row>
    <row r="107" spans="1:21" ht="12.75" customHeight="1" x14ac:dyDescent="0.2">
      <c r="A107" s="104" t="s">
        <v>2350</v>
      </c>
      <c r="B107" s="78" t="s">
        <v>3040</v>
      </c>
      <c r="C107" s="48" t="s">
        <v>3196</v>
      </c>
      <c r="D107" s="74">
        <v>0</v>
      </c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</row>
    <row r="108" spans="1:21" ht="12.75" customHeight="1" x14ac:dyDescent="0.2">
      <c r="A108" s="104" t="s">
        <v>3073</v>
      </c>
      <c r="B108" s="78" t="s">
        <v>3197</v>
      </c>
      <c r="C108" s="48" t="s">
        <v>3198</v>
      </c>
      <c r="D108" s="74">
        <v>0</v>
      </c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</row>
    <row r="109" spans="1:21" ht="12.75" customHeight="1" x14ac:dyDescent="0.2">
      <c r="A109" s="125" t="s">
        <v>2444</v>
      </c>
      <c r="B109" s="134" t="s">
        <v>3089</v>
      </c>
      <c r="C109" s="153" t="s">
        <v>3199</v>
      </c>
      <c r="D109" s="166">
        <v>0</v>
      </c>
      <c r="E109" s="79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</row>
    <row r="110" spans="1:21" ht="15" customHeight="1" x14ac:dyDescent="0.2">
      <c r="A110" s="56"/>
      <c r="B110" s="56"/>
      <c r="C110" s="62"/>
      <c r="D110" s="21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</row>
    <row r="111" spans="1:21" ht="15" customHeight="1" x14ac:dyDescent="0.2">
      <c r="A111" s="56"/>
      <c r="B111" s="56"/>
      <c r="C111" s="62"/>
      <c r="D111" s="21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</row>
    <row r="112" spans="1:21" ht="15" customHeight="1" x14ac:dyDescent="0.2">
      <c r="A112" s="56"/>
      <c r="B112" s="56"/>
      <c r="C112" s="6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</row>
    <row r="113" spans="1:21" ht="12.75" customHeight="1" x14ac:dyDescent="0.2">
      <c r="A113" s="55"/>
      <c r="B113" s="55"/>
      <c r="C113" s="64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</row>
    <row r="114" spans="1:21" ht="12.75" customHeight="1" x14ac:dyDescent="0.2">
      <c r="A114" s="55"/>
      <c r="B114" s="55"/>
      <c r="C114" s="64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</row>
    <row r="115" spans="1:21" ht="12.75" customHeight="1" x14ac:dyDescent="0.2">
      <c r="A115" s="55"/>
      <c r="B115" s="55"/>
      <c r="C115" s="64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</row>
    <row r="116" spans="1:21" ht="12.75" customHeight="1" x14ac:dyDescent="0.2">
      <c r="A116" s="55"/>
      <c r="B116" s="55"/>
      <c r="C116" s="64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</row>
    <row r="117" spans="1:21" ht="12.75" customHeight="1" x14ac:dyDescent="0.2">
      <c r="A117" s="55"/>
      <c r="B117" s="55"/>
      <c r="C117" s="64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</row>
    <row r="118" spans="1:21" ht="12.75" customHeight="1" x14ac:dyDescent="0.2">
      <c r="A118" s="55"/>
      <c r="B118" s="55"/>
      <c r="C118" s="64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</row>
    <row r="119" spans="1:21" ht="12.75" customHeight="1" x14ac:dyDescent="0.2">
      <c r="A119" s="55"/>
      <c r="B119" s="55"/>
      <c r="C119" s="64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</row>
    <row r="120" spans="1:21" ht="12.75" customHeight="1" x14ac:dyDescent="0.2">
      <c r="A120" s="55"/>
      <c r="B120" s="55"/>
      <c r="C120" s="64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</row>
    <row r="121" spans="1:21" ht="12.75" customHeight="1" x14ac:dyDescent="0.2">
      <c r="A121" s="55"/>
      <c r="B121" s="55"/>
      <c r="C121" s="64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</row>
    <row r="122" spans="1:21" ht="12.75" customHeight="1" x14ac:dyDescent="0.2">
      <c r="A122" s="55"/>
      <c r="B122" s="55"/>
      <c r="C122" s="64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</row>
    <row r="123" spans="1:21" ht="12.75" customHeight="1" x14ac:dyDescent="0.2">
      <c r="A123" s="55"/>
      <c r="B123" s="55"/>
      <c r="C123" s="64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</row>
    <row r="124" spans="1:21" ht="12.75" customHeight="1" x14ac:dyDescent="0.2">
      <c r="A124" s="55"/>
      <c r="B124" s="55"/>
      <c r="C124" s="64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</row>
    <row r="125" spans="1:21" ht="12.75" customHeight="1" x14ac:dyDescent="0.2">
      <c r="A125" s="55"/>
      <c r="B125" s="55"/>
      <c r="C125" s="64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</row>
    <row r="126" spans="1:21" ht="12.75" customHeight="1" x14ac:dyDescent="0.2">
      <c r="A126" s="55"/>
      <c r="B126" s="55"/>
      <c r="C126" s="64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</row>
    <row r="127" spans="1:21" ht="12.75" customHeight="1" x14ac:dyDescent="0.2">
      <c r="A127" s="55"/>
      <c r="B127" s="55"/>
      <c r="C127" s="64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</row>
    <row r="128" spans="1:21" ht="12.75" customHeight="1" x14ac:dyDescent="0.2">
      <c r="A128" s="55"/>
      <c r="B128" s="55"/>
      <c r="C128" s="64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</row>
    <row r="129" spans="1:21" ht="12.75" customHeight="1" x14ac:dyDescent="0.2">
      <c r="A129" s="55"/>
      <c r="B129" s="55"/>
      <c r="C129" s="64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</row>
    <row r="130" spans="1:21" ht="12.75" customHeight="1" x14ac:dyDescent="0.2">
      <c r="A130" s="55"/>
      <c r="B130" s="55"/>
      <c r="C130" s="64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</row>
    <row r="131" spans="1:21" ht="12.75" customHeight="1" x14ac:dyDescent="0.2">
      <c r="A131" s="55"/>
      <c r="B131" s="55"/>
      <c r="C131" s="64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</row>
    <row r="132" spans="1:21" ht="12.75" customHeight="1" x14ac:dyDescent="0.2">
      <c r="A132" s="55"/>
      <c r="B132" s="55"/>
      <c r="C132" s="64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</row>
    <row r="133" spans="1:21" ht="12.75" customHeight="1" x14ac:dyDescent="0.2">
      <c r="A133" s="55"/>
      <c r="B133" s="55"/>
      <c r="C133" s="64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</row>
    <row r="134" spans="1:21" ht="12.75" customHeight="1" x14ac:dyDescent="0.2">
      <c r="A134" s="55"/>
      <c r="B134" s="55"/>
      <c r="C134" s="64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</row>
    <row r="135" spans="1:21" ht="12.75" customHeight="1" x14ac:dyDescent="0.2">
      <c r="A135" s="55"/>
      <c r="B135" s="55"/>
      <c r="C135" s="64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</row>
    <row r="136" spans="1:21" ht="12.75" customHeight="1" x14ac:dyDescent="0.2">
      <c r="A136" s="55"/>
      <c r="B136" s="55"/>
      <c r="C136" s="64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</row>
    <row r="137" spans="1:21" ht="12.75" customHeight="1" x14ac:dyDescent="0.2">
      <c r="A137" s="55"/>
      <c r="B137" s="55"/>
      <c r="C137" s="64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</row>
    <row r="138" spans="1:21" ht="12.75" customHeight="1" x14ac:dyDescent="0.2">
      <c r="A138" s="55"/>
      <c r="B138" s="55"/>
      <c r="C138" s="64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</row>
    <row r="139" spans="1:21" ht="12.75" customHeight="1" x14ac:dyDescent="0.2">
      <c r="A139" s="55"/>
      <c r="B139" s="55"/>
      <c r="C139" s="64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</row>
    <row r="140" spans="1:21" ht="12.75" customHeight="1" x14ac:dyDescent="0.2">
      <c r="A140" s="55"/>
      <c r="B140" s="55"/>
      <c r="C140" s="64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</row>
    <row r="141" spans="1:21" ht="12.75" customHeight="1" x14ac:dyDescent="0.2">
      <c r="A141" s="55"/>
      <c r="B141" s="55"/>
      <c r="C141" s="64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</row>
    <row r="142" spans="1:21" ht="12.75" customHeight="1" x14ac:dyDescent="0.2">
      <c r="A142" s="55"/>
      <c r="B142" s="55"/>
      <c r="C142" s="64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</row>
    <row r="143" spans="1:21" ht="12.75" customHeight="1" x14ac:dyDescent="0.2">
      <c r="A143" s="55"/>
      <c r="B143" s="55"/>
      <c r="C143" s="64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</row>
    <row r="144" spans="1:21" ht="12.75" customHeight="1" x14ac:dyDescent="0.2">
      <c r="A144" s="55"/>
      <c r="B144" s="55"/>
      <c r="C144" s="64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</row>
    <row r="145" spans="1:21" ht="12.75" customHeight="1" x14ac:dyDescent="0.2">
      <c r="A145" s="55"/>
      <c r="B145" s="55"/>
      <c r="C145" s="64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</row>
    <row r="146" spans="1:21" ht="12.75" customHeight="1" x14ac:dyDescent="0.2">
      <c r="A146" s="55"/>
      <c r="B146" s="55"/>
      <c r="C146" s="64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</row>
    <row r="147" spans="1:21" ht="12.75" customHeight="1" x14ac:dyDescent="0.2">
      <c r="A147" s="55"/>
      <c r="B147" s="55"/>
      <c r="C147" s="64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</row>
    <row r="148" spans="1:21" ht="12.75" customHeight="1" x14ac:dyDescent="0.2">
      <c r="A148" s="55"/>
      <c r="B148" s="55"/>
      <c r="C148" s="64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</row>
    <row r="149" spans="1:21" ht="12.75" customHeight="1" x14ac:dyDescent="0.2">
      <c r="A149" s="55"/>
      <c r="B149" s="55"/>
      <c r="C149" s="64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</row>
    <row r="150" spans="1:21" ht="12.75" customHeight="1" x14ac:dyDescent="0.2">
      <c r="A150" s="55"/>
      <c r="B150" s="55"/>
      <c r="C150" s="64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</row>
    <row r="151" spans="1:21" ht="12.75" customHeight="1" x14ac:dyDescent="0.2">
      <c r="A151" s="55"/>
      <c r="B151" s="55"/>
      <c r="C151" s="64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</row>
    <row r="152" spans="1:21" ht="12.75" customHeight="1" x14ac:dyDescent="0.2">
      <c r="A152" s="55"/>
      <c r="B152" s="55"/>
      <c r="C152" s="64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</row>
    <row r="153" spans="1:21" ht="12.75" customHeight="1" x14ac:dyDescent="0.2">
      <c r="A153" s="55"/>
      <c r="B153" s="55"/>
      <c r="C153" s="64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</row>
    <row r="154" spans="1:21" ht="12.75" customHeight="1" x14ac:dyDescent="0.2">
      <c r="A154" s="55"/>
      <c r="B154" s="55"/>
      <c r="C154" s="64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</row>
    <row r="155" spans="1:21" ht="12.75" customHeight="1" x14ac:dyDescent="0.2">
      <c r="A155" s="55"/>
      <c r="B155" s="55"/>
      <c r="C155" s="64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</row>
    <row r="156" spans="1:21" ht="12.75" customHeight="1" x14ac:dyDescent="0.2">
      <c r="A156" s="55"/>
      <c r="B156" s="55"/>
      <c r="C156" s="64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</row>
    <row r="157" spans="1:21" ht="12.75" customHeight="1" x14ac:dyDescent="0.2">
      <c r="A157" s="55"/>
      <c r="B157" s="55"/>
      <c r="C157" s="64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</row>
    <row r="158" spans="1:21" ht="12.75" customHeight="1" x14ac:dyDescent="0.2">
      <c r="A158" s="55"/>
      <c r="B158" s="55"/>
      <c r="C158" s="64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</row>
    <row r="159" spans="1:21" ht="12.75" customHeight="1" x14ac:dyDescent="0.2">
      <c r="A159" s="55"/>
      <c r="B159" s="55"/>
      <c r="C159" s="64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</row>
    <row r="160" spans="1:21" ht="12.75" customHeight="1" x14ac:dyDescent="0.2">
      <c r="A160" s="55"/>
      <c r="B160" s="55"/>
      <c r="C160" s="64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</row>
    <row r="161" spans="1:21" ht="12.75" customHeight="1" x14ac:dyDescent="0.2">
      <c r="A161" s="55"/>
      <c r="B161" s="55"/>
      <c r="C161" s="64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</row>
    <row r="162" spans="1:21" ht="12.75" customHeight="1" x14ac:dyDescent="0.2">
      <c r="A162" s="55"/>
      <c r="B162" s="55"/>
      <c r="C162" s="64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</row>
    <row r="163" spans="1:21" ht="12.75" customHeight="1" x14ac:dyDescent="0.2">
      <c r="A163" s="55"/>
      <c r="B163" s="55"/>
      <c r="C163" s="64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</row>
    <row r="164" spans="1:21" ht="12.75" customHeight="1" x14ac:dyDescent="0.2">
      <c r="A164" s="55"/>
      <c r="B164" s="55"/>
      <c r="C164" s="64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</row>
    <row r="165" spans="1:21" ht="12.75" customHeight="1" x14ac:dyDescent="0.2">
      <c r="A165" s="55"/>
      <c r="B165" s="55"/>
      <c r="C165" s="64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</row>
    <row r="166" spans="1:21" ht="12.75" customHeight="1" x14ac:dyDescent="0.2">
      <c r="A166" s="55"/>
      <c r="B166" s="55"/>
      <c r="C166" s="64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</row>
    <row r="167" spans="1:21" ht="12.75" customHeight="1" x14ac:dyDescent="0.2">
      <c r="A167" s="55"/>
      <c r="B167" s="55"/>
      <c r="C167" s="64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</row>
    <row r="168" spans="1:21" ht="12.75" customHeight="1" x14ac:dyDescent="0.2">
      <c r="A168" s="55"/>
      <c r="B168" s="55"/>
      <c r="C168" s="64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</row>
    <row r="169" spans="1:21" ht="12.75" customHeight="1" x14ac:dyDescent="0.2">
      <c r="A169" s="55"/>
      <c r="B169" s="55"/>
      <c r="C169" s="64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</row>
    <row r="170" spans="1:21" ht="12.75" customHeight="1" x14ac:dyDescent="0.2">
      <c r="A170" s="55"/>
      <c r="B170" s="55"/>
      <c r="C170" s="64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</row>
    <row r="171" spans="1:21" ht="12.75" customHeight="1" x14ac:dyDescent="0.2">
      <c r="A171" s="55"/>
      <c r="B171" s="55"/>
      <c r="C171" s="64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</row>
    <row r="172" spans="1:21" ht="12.75" customHeight="1" x14ac:dyDescent="0.2">
      <c r="A172" s="55"/>
      <c r="B172" s="55"/>
      <c r="C172" s="64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</row>
    <row r="173" spans="1:21" ht="12.75" customHeight="1" x14ac:dyDescent="0.2">
      <c r="A173" s="55"/>
      <c r="B173" s="55"/>
      <c r="C173" s="64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</row>
    <row r="174" spans="1:21" ht="12.75" customHeight="1" x14ac:dyDescent="0.2">
      <c r="A174" s="55"/>
      <c r="B174" s="55"/>
      <c r="C174" s="64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</row>
    <row r="175" spans="1:21" ht="12.75" customHeight="1" x14ac:dyDescent="0.2">
      <c r="A175" s="55"/>
      <c r="B175" s="55"/>
      <c r="C175" s="64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</row>
    <row r="176" spans="1:21" ht="12.75" customHeight="1" x14ac:dyDescent="0.2">
      <c r="A176" s="55"/>
      <c r="B176" s="55"/>
      <c r="C176" s="64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</row>
    <row r="177" spans="1:21" ht="12.75" customHeight="1" x14ac:dyDescent="0.2">
      <c r="A177" s="55"/>
      <c r="B177" s="55"/>
      <c r="C177" s="64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</row>
    <row r="178" spans="1:21" ht="12.75" customHeight="1" x14ac:dyDescent="0.2">
      <c r="A178" s="55"/>
      <c r="B178" s="55"/>
      <c r="C178" s="64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</row>
    <row r="179" spans="1:21" ht="12.75" customHeight="1" x14ac:dyDescent="0.2">
      <c r="A179" s="55"/>
      <c r="B179" s="55"/>
      <c r="C179" s="64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</row>
    <row r="180" spans="1:21" ht="12.75" customHeight="1" x14ac:dyDescent="0.2">
      <c r="A180" s="55"/>
      <c r="B180" s="55"/>
      <c r="C180" s="64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</row>
    <row r="181" spans="1:21" ht="12.75" customHeight="1" x14ac:dyDescent="0.2">
      <c r="A181" s="55"/>
      <c r="B181" s="55"/>
      <c r="C181" s="64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</row>
    <row r="182" spans="1:21" ht="12.75" customHeight="1" x14ac:dyDescent="0.2">
      <c r="A182" s="55"/>
      <c r="B182" s="55"/>
      <c r="C182" s="64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</row>
    <row r="183" spans="1:21" ht="12.75" customHeight="1" x14ac:dyDescent="0.2">
      <c r="A183" s="55"/>
      <c r="B183" s="55"/>
      <c r="C183" s="64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</row>
    <row r="184" spans="1:21" ht="12.75" customHeight="1" x14ac:dyDescent="0.2">
      <c r="A184" s="55"/>
      <c r="B184" s="55"/>
      <c r="C184" s="64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</row>
    <row r="185" spans="1:21" ht="12.75" customHeight="1" x14ac:dyDescent="0.2">
      <c r="A185" s="55"/>
      <c r="B185" s="55"/>
      <c r="C185" s="64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</row>
    <row r="186" spans="1:21" ht="12.75" customHeight="1" x14ac:dyDescent="0.2">
      <c r="A186" s="55"/>
      <c r="B186" s="55"/>
      <c r="C186" s="64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</row>
    <row r="187" spans="1:21" ht="12.75" customHeight="1" x14ac:dyDescent="0.2">
      <c r="A187" s="55"/>
      <c r="B187" s="55"/>
      <c r="C187" s="64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</row>
    <row r="188" spans="1:21" ht="12.75" customHeight="1" x14ac:dyDescent="0.2">
      <c r="A188" s="55"/>
      <c r="B188" s="55"/>
      <c r="C188" s="64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</row>
    <row r="189" spans="1:21" ht="12.75" customHeight="1" x14ac:dyDescent="0.2">
      <c r="A189" s="55"/>
      <c r="B189" s="55"/>
      <c r="C189" s="64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</row>
    <row r="190" spans="1:21" ht="12.75" customHeight="1" x14ac:dyDescent="0.2">
      <c r="A190" s="55"/>
      <c r="B190" s="55"/>
      <c r="C190" s="64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</row>
    <row r="191" spans="1:21" ht="12.75" customHeight="1" x14ac:dyDescent="0.2">
      <c r="A191" s="55"/>
      <c r="B191" s="55"/>
      <c r="C191" s="64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</row>
    <row r="192" spans="1:21" ht="12.75" customHeight="1" x14ac:dyDescent="0.2">
      <c r="A192" s="55"/>
      <c r="B192" s="55"/>
      <c r="C192" s="64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</row>
    <row r="193" spans="1:21" ht="12.75" customHeight="1" x14ac:dyDescent="0.2">
      <c r="A193" s="55"/>
      <c r="B193" s="55"/>
      <c r="C193" s="64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</row>
    <row r="194" spans="1:21" ht="12.75" customHeight="1" x14ac:dyDescent="0.2">
      <c r="A194" s="55"/>
      <c r="B194" s="55"/>
      <c r="C194" s="64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</row>
    <row r="195" spans="1:21" ht="12.75" customHeight="1" x14ac:dyDescent="0.2">
      <c r="A195" s="55"/>
      <c r="B195" s="55"/>
      <c r="C195" s="64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</row>
    <row r="196" spans="1:21" ht="12.75" customHeight="1" x14ac:dyDescent="0.2">
      <c r="A196" s="55"/>
      <c r="B196" s="55"/>
      <c r="C196" s="64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</row>
    <row r="197" spans="1:21" ht="12.75" customHeight="1" x14ac:dyDescent="0.2">
      <c r="A197" s="55"/>
      <c r="B197" s="55"/>
      <c r="C197" s="64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</row>
    <row r="198" spans="1:21" ht="12.75" customHeight="1" x14ac:dyDescent="0.2">
      <c r="A198" s="55"/>
      <c r="B198" s="55"/>
      <c r="C198" s="64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</row>
    <row r="199" spans="1:21" ht="12.75" customHeight="1" x14ac:dyDescent="0.2">
      <c r="A199" s="55"/>
      <c r="B199" s="55"/>
      <c r="C199" s="64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</row>
    <row r="200" spans="1:21" ht="12.75" customHeight="1" x14ac:dyDescent="0.2">
      <c r="A200" s="55"/>
      <c r="B200" s="55"/>
      <c r="C200" s="64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</row>
    <row r="201" spans="1:21" ht="12.75" customHeight="1" x14ac:dyDescent="0.2">
      <c r="A201" s="55"/>
      <c r="B201" s="55"/>
      <c r="C201" s="64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</row>
    <row r="202" spans="1:21" ht="12.75" customHeight="1" x14ac:dyDescent="0.2">
      <c r="A202" s="55"/>
      <c r="B202" s="55"/>
      <c r="C202" s="64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</row>
    <row r="203" spans="1:21" ht="12.75" customHeight="1" x14ac:dyDescent="0.2">
      <c r="A203" s="55"/>
      <c r="B203" s="55"/>
      <c r="C203" s="64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</row>
    <row r="204" spans="1:21" ht="12.75" customHeight="1" x14ac:dyDescent="0.2">
      <c r="A204" s="55"/>
      <c r="B204" s="55"/>
      <c r="C204" s="64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</row>
    <row r="205" spans="1:21" ht="12.75" customHeight="1" x14ac:dyDescent="0.2">
      <c r="A205" s="55"/>
      <c r="B205" s="55"/>
      <c r="C205" s="64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</row>
    <row r="206" spans="1:21" ht="12.75" customHeight="1" x14ac:dyDescent="0.2">
      <c r="A206" s="55"/>
      <c r="B206" s="55"/>
      <c r="C206" s="64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</row>
    <row r="207" spans="1:21" ht="12.75" customHeight="1" x14ac:dyDescent="0.2">
      <c r="A207" s="55"/>
      <c r="B207" s="55"/>
      <c r="C207" s="64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</row>
    <row r="208" spans="1:21" ht="12.75" customHeight="1" x14ac:dyDescent="0.2">
      <c r="A208" s="55"/>
      <c r="B208" s="55"/>
      <c r="C208" s="64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</row>
    <row r="209" spans="1:21" ht="12.75" customHeight="1" x14ac:dyDescent="0.2">
      <c r="A209" s="55"/>
      <c r="B209" s="55"/>
      <c r="C209" s="64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</row>
    <row r="210" spans="1:21" ht="12.75" customHeight="1" x14ac:dyDescent="0.2">
      <c r="A210" s="55"/>
      <c r="B210" s="55"/>
      <c r="C210" s="64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</row>
    <row r="211" spans="1:21" ht="12.75" customHeight="1" x14ac:dyDescent="0.2">
      <c r="A211" s="55"/>
      <c r="B211" s="55"/>
      <c r="C211" s="64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</row>
    <row r="212" spans="1:21" ht="12.75" customHeight="1" x14ac:dyDescent="0.2">
      <c r="A212" s="55"/>
      <c r="B212" s="55"/>
      <c r="C212" s="64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</row>
    <row r="213" spans="1:21" ht="12.75" customHeight="1" x14ac:dyDescent="0.2">
      <c r="A213" s="55"/>
      <c r="B213" s="55"/>
      <c r="C213" s="64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</row>
    <row r="214" spans="1:21" ht="12.75" customHeight="1" x14ac:dyDescent="0.2">
      <c r="A214" s="55"/>
      <c r="B214" s="55"/>
      <c r="C214" s="64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</row>
    <row r="215" spans="1:21" ht="12.75" customHeight="1" x14ac:dyDescent="0.2">
      <c r="A215" s="55"/>
      <c r="B215" s="55"/>
      <c r="C215" s="64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</row>
    <row r="216" spans="1:21" ht="12.75" customHeight="1" x14ac:dyDescent="0.2">
      <c r="A216" s="55"/>
      <c r="B216" s="55"/>
      <c r="C216" s="64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</row>
    <row r="217" spans="1:21" ht="12.75" customHeight="1" x14ac:dyDescent="0.2">
      <c r="A217" s="55"/>
      <c r="B217" s="55"/>
      <c r="C217" s="64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</row>
    <row r="218" spans="1:21" ht="12.75" customHeight="1" x14ac:dyDescent="0.2">
      <c r="A218" s="55"/>
      <c r="B218" s="55"/>
      <c r="C218" s="64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</row>
    <row r="219" spans="1:21" ht="12.75" customHeight="1" x14ac:dyDescent="0.2">
      <c r="A219" s="55"/>
      <c r="B219" s="55"/>
      <c r="C219" s="64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</row>
    <row r="220" spans="1:21" ht="12.75" customHeight="1" x14ac:dyDescent="0.2">
      <c r="A220" s="55"/>
      <c r="B220" s="55"/>
      <c r="C220" s="64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</row>
    <row r="221" spans="1:21" ht="12.75" customHeight="1" x14ac:dyDescent="0.2">
      <c r="A221" s="55"/>
      <c r="B221" s="55"/>
      <c r="C221" s="64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</row>
    <row r="222" spans="1:21" ht="12.75" customHeight="1" x14ac:dyDescent="0.2">
      <c r="A222" s="55"/>
      <c r="B222" s="55"/>
      <c r="C222" s="64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</row>
    <row r="223" spans="1:21" ht="12.75" customHeight="1" x14ac:dyDescent="0.2">
      <c r="A223" s="55"/>
      <c r="B223" s="55"/>
      <c r="C223" s="64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</row>
    <row r="224" spans="1:21" ht="12.75" customHeight="1" x14ac:dyDescent="0.2">
      <c r="A224" s="55"/>
      <c r="B224" s="55"/>
      <c r="C224" s="64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</row>
    <row r="225" spans="1:21" ht="12.75" customHeight="1" x14ac:dyDescent="0.2">
      <c r="A225" s="55"/>
      <c r="B225" s="55"/>
      <c r="C225" s="64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</row>
    <row r="226" spans="1:21" ht="12.75" customHeight="1" x14ac:dyDescent="0.2">
      <c r="A226" s="55"/>
      <c r="B226" s="55"/>
      <c r="C226" s="64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</row>
    <row r="227" spans="1:21" ht="12.75" customHeight="1" x14ac:dyDescent="0.2">
      <c r="A227" s="55"/>
      <c r="B227" s="55"/>
      <c r="C227" s="64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</row>
    <row r="228" spans="1:21" ht="12.75" customHeight="1" x14ac:dyDescent="0.2">
      <c r="A228" s="55"/>
      <c r="B228" s="55"/>
      <c r="C228" s="64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</row>
    <row r="229" spans="1:21" ht="12.75" customHeight="1" x14ac:dyDescent="0.2">
      <c r="A229" s="55"/>
      <c r="B229" s="55"/>
      <c r="C229" s="64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</row>
    <row r="230" spans="1:21" ht="12.75" customHeight="1" x14ac:dyDescent="0.2">
      <c r="A230" s="55"/>
      <c r="B230" s="55"/>
      <c r="C230" s="64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</row>
    <row r="231" spans="1:21" ht="12.75" customHeight="1" x14ac:dyDescent="0.2">
      <c r="A231" s="55"/>
      <c r="B231" s="55"/>
      <c r="C231" s="64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</row>
    <row r="232" spans="1:21" ht="12.75" customHeight="1" x14ac:dyDescent="0.2">
      <c r="A232" s="55"/>
      <c r="B232" s="55"/>
      <c r="C232" s="64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</row>
    <row r="233" spans="1:21" ht="12.75" customHeight="1" x14ac:dyDescent="0.2">
      <c r="A233" s="55"/>
      <c r="B233" s="55"/>
      <c r="C233" s="64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</row>
    <row r="234" spans="1:21" ht="12.75" customHeight="1" x14ac:dyDescent="0.2">
      <c r="A234" s="55"/>
      <c r="B234" s="55"/>
      <c r="C234" s="64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</row>
    <row r="235" spans="1:21" ht="12.75" customHeight="1" x14ac:dyDescent="0.2">
      <c r="A235" s="55"/>
      <c r="B235" s="55"/>
      <c r="C235" s="64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</row>
    <row r="236" spans="1:21" ht="12.75" customHeight="1" x14ac:dyDescent="0.2">
      <c r="A236" s="55"/>
      <c r="B236" s="55"/>
      <c r="C236" s="64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</row>
    <row r="237" spans="1:21" ht="12.75" customHeight="1" x14ac:dyDescent="0.2">
      <c r="A237" s="55"/>
      <c r="B237" s="55"/>
      <c r="C237" s="64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</row>
    <row r="238" spans="1:21" ht="12.75" customHeight="1" x14ac:dyDescent="0.2">
      <c r="A238" s="55"/>
      <c r="B238" s="55"/>
      <c r="C238" s="64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</row>
    <row r="239" spans="1:21" ht="12.75" customHeight="1" x14ac:dyDescent="0.2">
      <c r="A239" s="55"/>
      <c r="B239" s="55"/>
      <c r="C239" s="64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</row>
    <row r="240" spans="1:21" ht="12.75" customHeight="1" x14ac:dyDescent="0.2">
      <c r="A240" s="55"/>
      <c r="B240" s="55"/>
      <c r="C240" s="64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</row>
    <row r="241" spans="1:21" ht="12.75" customHeight="1" x14ac:dyDescent="0.2">
      <c r="A241" s="55"/>
      <c r="B241" s="55"/>
      <c r="C241" s="64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</row>
    <row r="242" spans="1:21" ht="12.75" customHeight="1" x14ac:dyDescent="0.2">
      <c r="A242" s="55"/>
      <c r="B242" s="55"/>
      <c r="C242" s="64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</row>
    <row r="243" spans="1:21" ht="12.75" customHeight="1" x14ac:dyDescent="0.2">
      <c r="A243" s="55"/>
      <c r="B243" s="55"/>
      <c r="C243" s="64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</row>
    <row r="244" spans="1:21" ht="12.75" customHeight="1" x14ac:dyDescent="0.2">
      <c r="A244" s="55"/>
      <c r="B244" s="55"/>
      <c r="C244" s="64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</row>
    <row r="245" spans="1:21" ht="12.75" customHeight="1" x14ac:dyDescent="0.2">
      <c r="A245" s="55"/>
      <c r="B245" s="55"/>
      <c r="C245" s="64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</row>
    <row r="246" spans="1:21" ht="12.75" customHeight="1" x14ac:dyDescent="0.2">
      <c r="A246" s="55"/>
      <c r="B246" s="55"/>
      <c r="C246" s="64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</row>
    <row r="247" spans="1:21" ht="12.75" customHeight="1" x14ac:dyDescent="0.2">
      <c r="A247" s="55"/>
      <c r="B247" s="55"/>
      <c r="C247" s="64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</row>
    <row r="248" spans="1:21" ht="12.75" customHeight="1" x14ac:dyDescent="0.2">
      <c r="A248" s="55"/>
      <c r="B248" s="55"/>
      <c r="C248" s="64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</row>
    <row r="249" spans="1:21" ht="12.75" customHeight="1" x14ac:dyDescent="0.2">
      <c r="A249" s="55"/>
      <c r="B249" s="55"/>
      <c r="C249" s="64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</row>
    <row r="250" spans="1:21" ht="12.75" customHeight="1" x14ac:dyDescent="0.2">
      <c r="A250" s="55"/>
      <c r="B250" s="55"/>
      <c r="C250" s="64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</row>
    <row r="251" spans="1:21" ht="12.75" customHeight="1" x14ac:dyDescent="0.2">
      <c r="A251" s="55"/>
      <c r="B251" s="55"/>
      <c r="C251" s="64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</row>
    <row r="252" spans="1:21" ht="12.75" customHeight="1" x14ac:dyDescent="0.2">
      <c r="A252" s="55"/>
      <c r="B252" s="55"/>
      <c r="C252" s="64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</row>
    <row r="253" spans="1:21" ht="12.75" customHeight="1" x14ac:dyDescent="0.2">
      <c r="A253" s="55"/>
      <c r="B253" s="55"/>
      <c r="C253" s="64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</row>
    <row r="254" spans="1:21" ht="12.75" customHeight="1" x14ac:dyDescent="0.2">
      <c r="A254" s="55"/>
      <c r="B254" s="55"/>
      <c r="C254" s="64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</row>
    <row r="255" spans="1:21" ht="12.75" customHeight="1" x14ac:dyDescent="0.2">
      <c r="A255" s="55"/>
      <c r="B255" s="55"/>
      <c r="C255" s="64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</row>
    <row r="256" spans="1:21" ht="12.75" customHeight="1" x14ac:dyDescent="0.2">
      <c r="A256" s="55"/>
      <c r="B256" s="55"/>
      <c r="C256" s="64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</row>
    <row r="257" spans="1:21" ht="12.75" customHeight="1" x14ac:dyDescent="0.2">
      <c r="A257" s="55"/>
      <c r="B257" s="55"/>
      <c r="C257" s="64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</row>
    <row r="258" spans="1:21" ht="12.75" customHeight="1" x14ac:dyDescent="0.2">
      <c r="A258" s="55"/>
      <c r="B258" s="55"/>
      <c r="C258" s="64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</row>
    <row r="259" spans="1:21" ht="12.75" customHeight="1" x14ac:dyDescent="0.2">
      <c r="A259" s="55"/>
      <c r="B259" s="55"/>
      <c r="C259" s="64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</row>
    <row r="260" spans="1:21" ht="12.75" customHeight="1" x14ac:dyDescent="0.2">
      <c r="A260" s="55"/>
      <c r="B260" s="55"/>
      <c r="C260" s="64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</row>
    <row r="261" spans="1:21" ht="12.75" customHeight="1" x14ac:dyDescent="0.2">
      <c r="A261" s="55"/>
      <c r="B261" s="55"/>
      <c r="C261" s="64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</row>
    <row r="262" spans="1:21" ht="12.75" customHeight="1" x14ac:dyDescent="0.2">
      <c r="A262" s="55"/>
      <c r="B262" s="55"/>
      <c r="C262" s="64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</row>
    <row r="263" spans="1:21" ht="12.75" customHeight="1" x14ac:dyDescent="0.2">
      <c r="A263" s="55"/>
      <c r="B263" s="55"/>
      <c r="C263" s="64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</row>
    <row r="264" spans="1:21" ht="12.75" customHeight="1" x14ac:dyDescent="0.2">
      <c r="A264" s="55"/>
      <c r="B264" s="55"/>
      <c r="C264" s="64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</row>
    <row r="265" spans="1:21" ht="12.75" customHeight="1" x14ac:dyDescent="0.2">
      <c r="A265" s="55"/>
      <c r="B265" s="55"/>
      <c r="C265" s="64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</row>
    <row r="266" spans="1:21" ht="12.75" customHeight="1" x14ac:dyDescent="0.2">
      <c r="A266" s="55"/>
      <c r="B266" s="55"/>
      <c r="C266" s="64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</row>
    <row r="267" spans="1:21" ht="12.75" customHeight="1" x14ac:dyDescent="0.2">
      <c r="A267" s="55"/>
      <c r="B267" s="55"/>
      <c r="C267" s="64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</row>
    <row r="268" spans="1:21" ht="12.75" customHeight="1" x14ac:dyDescent="0.2">
      <c r="A268" s="55"/>
      <c r="B268" s="55"/>
      <c r="C268" s="64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</row>
    <row r="269" spans="1:21" ht="12.75" customHeight="1" x14ac:dyDescent="0.2">
      <c r="A269" s="55"/>
      <c r="B269" s="55"/>
      <c r="C269" s="64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</row>
    <row r="270" spans="1:21" ht="12.75" customHeight="1" x14ac:dyDescent="0.2">
      <c r="A270" s="55"/>
      <c r="B270" s="55"/>
      <c r="C270" s="64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</row>
    <row r="271" spans="1:21" ht="12.75" customHeight="1" x14ac:dyDescent="0.2">
      <c r="A271" s="55"/>
      <c r="B271" s="55"/>
      <c r="C271" s="64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</row>
    <row r="272" spans="1:21" ht="12.75" customHeight="1" x14ac:dyDescent="0.2">
      <c r="A272" s="55"/>
      <c r="B272" s="55"/>
      <c r="C272" s="64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</row>
    <row r="273" spans="1:21" ht="12.75" customHeight="1" x14ac:dyDescent="0.2">
      <c r="A273" s="55"/>
      <c r="B273" s="55"/>
      <c r="C273" s="64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</row>
    <row r="274" spans="1:21" ht="12.75" customHeight="1" x14ac:dyDescent="0.2">
      <c r="A274" s="55"/>
      <c r="B274" s="55"/>
      <c r="C274" s="64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</row>
    <row r="275" spans="1:21" ht="12.75" customHeight="1" x14ac:dyDescent="0.2">
      <c r="A275" s="55"/>
      <c r="B275" s="55"/>
      <c r="C275" s="64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</row>
    <row r="276" spans="1:21" ht="12.75" customHeight="1" x14ac:dyDescent="0.2">
      <c r="A276" s="55"/>
      <c r="B276" s="55"/>
      <c r="C276" s="64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</row>
    <row r="277" spans="1:21" ht="12.75" customHeight="1" x14ac:dyDescent="0.2">
      <c r="A277" s="55"/>
      <c r="B277" s="55"/>
      <c r="C277" s="64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</row>
    <row r="278" spans="1:21" ht="12.75" customHeight="1" x14ac:dyDescent="0.2">
      <c r="A278" s="55"/>
      <c r="B278" s="55"/>
      <c r="C278" s="64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</row>
    <row r="279" spans="1:21" ht="12.75" customHeight="1" x14ac:dyDescent="0.2">
      <c r="A279" s="55"/>
      <c r="B279" s="55"/>
      <c r="C279" s="64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</row>
    <row r="280" spans="1:21" ht="12.75" customHeight="1" x14ac:dyDescent="0.2">
      <c r="A280" s="55"/>
      <c r="B280" s="55"/>
      <c r="C280" s="64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</row>
    <row r="281" spans="1:21" ht="12.75" customHeight="1" x14ac:dyDescent="0.2">
      <c r="A281" s="55"/>
      <c r="B281" s="55"/>
      <c r="C281" s="64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</row>
    <row r="282" spans="1:21" ht="12.75" customHeight="1" x14ac:dyDescent="0.2">
      <c r="A282" s="55"/>
      <c r="B282" s="55"/>
      <c r="C282" s="64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</row>
    <row r="283" spans="1:21" ht="12.75" customHeight="1" x14ac:dyDescent="0.2">
      <c r="A283" s="55"/>
      <c r="B283" s="55"/>
      <c r="C283" s="64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</row>
    <row r="284" spans="1:21" ht="12.75" customHeight="1" x14ac:dyDescent="0.2">
      <c r="A284" s="55"/>
      <c r="B284" s="55"/>
      <c r="C284" s="64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</row>
    <row r="285" spans="1:21" ht="12.75" customHeight="1" x14ac:dyDescent="0.2">
      <c r="A285" s="55"/>
      <c r="B285" s="55"/>
      <c r="C285" s="64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</row>
    <row r="286" spans="1:21" ht="12.75" customHeight="1" x14ac:dyDescent="0.2">
      <c r="A286" s="55"/>
      <c r="B286" s="55"/>
      <c r="C286" s="64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</row>
    <row r="287" spans="1:21" ht="12.75" customHeight="1" x14ac:dyDescent="0.2">
      <c r="A287" s="55"/>
      <c r="B287" s="55"/>
      <c r="C287" s="64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</row>
    <row r="288" spans="1:21" ht="12.75" customHeight="1" x14ac:dyDescent="0.2">
      <c r="A288" s="55"/>
      <c r="B288" s="55"/>
      <c r="C288" s="64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</row>
    <row r="289" spans="1:21" ht="12.75" customHeight="1" x14ac:dyDescent="0.2">
      <c r="A289" s="55"/>
      <c r="B289" s="55"/>
      <c r="C289" s="64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</row>
    <row r="290" spans="1:21" ht="12.75" customHeight="1" x14ac:dyDescent="0.2">
      <c r="A290" s="55"/>
      <c r="B290" s="55"/>
      <c r="C290" s="64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</row>
    <row r="291" spans="1:21" ht="12.75" customHeight="1" x14ac:dyDescent="0.2">
      <c r="A291" s="55"/>
      <c r="B291" s="55"/>
      <c r="C291" s="64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</row>
    <row r="292" spans="1:21" ht="12.75" customHeight="1" x14ac:dyDescent="0.2">
      <c r="A292" s="55"/>
      <c r="B292" s="55"/>
      <c r="C292" s="64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</row>
    <row r="293" spans="1:21" ht="12.75" customHeight="1" x14ac:dyDescent="0.2">
      <c r="A293" s="55"/>
      <c r="B293" s="55"/>
      <c r="C293" s="64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</row>
    <row r="294" spans="1:21" ht="12.75" customHeight="1" x14ac:dyDescent="0.2">
      <c r="A294" s="55"/>
      <c r="B294" s="55"/>
      <c r="C294" s="64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</row>
    <row r="295" spans="1:21" ht="12.75" customHeight="1" x14ac:dyDescent="0.2">
      <c r="A295" s="55"/>
      <c r="B295" s="55"/>
      <c r="C295" s="64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</row>
    <row r="296" spans="1:21" ht="12.75" customHeight="1" x14ac:dyDescent="0.2">
      <c r="A296" s="55"/>
      <c r="B296" s="55"/>
      <c r="C296" s="64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</row>
    <row r="297" spans="1:21" ht="12.75" customHeight="1" x14ac:dyDescent="0.2">
      <c r="A297" s="55"/>
      <c r="B297" s="55"/>
      <c r="C297" s="64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</row>
    <row r="298" spans="1:21" ht="12.75" customHeight="1" x14ac:dyDescent="0.2">
      <c r="A298" s="55"/>
      <c r="B298" s="55"/>
      <c r="C298" s="64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</row>
    <row r="299" spans="1:21" ht="12.75" customHeight="1" x14ac:dyDescent="0.2">
      <c r="A299" s="55"/>
      <c r="B299" s="55"/>
      <c r="C299" s="64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</row>
    <row r="300" spans="1:21" ht="12.75" customHeight="1" x14ac:dyDescent="0.2">
      <c r="A300" s="55"/>
      <c r="B300" s="55"/>
      <c r="C300" s="64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</row>
    <row r="301" spans="1:21" ht="12.75" customHeight="1" x14ac:dyDescent="0.2">
      <c r="A301" s="55"/>
      <c r="B301" s="55"/>
      <c r="C301" s="64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</row>
    <row r="302" spans="1:21" ht="12.75" customHeight="1" x14ac:dyDescent="0.2">
      <c r="A302" s="55"/>
      <c r="B302" s="55"/>
      <c r="C302" s="64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</row>
    <row r="303" spans="1:21" ht="12.75" customHeight="1" x14ac:dyDescent="0.2">
      <c r="A303" s="55"/>
      <c r="B303" s="55"/>
      <c r="C303" s="64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</row>
    <row r="304" spans="1:21" ht="12.75" customHeight="1" x14ac:dyDescent="0.2">
      <c r="A304" s="55"/>
      <c r="B304" s="55"/>
      <c r="C304" s="64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</row>
    <row r="305" spans="1:21" ht="12.75" customHeight="1" x14ac:dyDescent="0.2">
      <c r="A305" s="55"/>
      <c r="B305" s="55"/>
      <c r="C305" s="64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</row>
    <row r="306" spans="1:21" ht="12.75" customHeight="1" x14ac:dyDescent="0.2">
      <c r="A306" s="55"/>
      <c r="B306" s="55"/>
      <c r="C306" s="64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</row>
    <row r="307" spans="1:21" ht="12.75" customHeight="1" x14ac:dyDescent="0.2">
      <c r="A307" s="55"/>
      <c r="B307" s="55"/>
      <c r="C307" s="64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</row>
    <row r="308" spans="1:21" ht="15.75" customHeight="1" x14ac:dyDescent="0.2">
      <c r="A308" s="102"/>
      <c r="B308" s="102"/>
      <c r="C308" s="64"/>
      <c r="D308" s="102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</row>
    <row r="309" spans="1:21" ht="15.75" customHeight="1" x14ac:dyDescent="0.2">
      <c r="A309" s="102"/>
      <c r="B309" s="102"/>
      <c r="C309" s="64"/>
      <c r="D309" s="102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</row>
    <row r="310" spans="1:21" ht="15.75" customHeight="1" x14ac:dyDescent="0.2">
      <c r="A310" s="102"/>
      <c r="B310" s="102"/>
      <c r="C310" s="64"/>
      <c r="D310" s="102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</row>
    <row r="311" spans="1:21" ht="15.75" customHeight="1" x14ac:dyDescent="0.2">
      <c r="A311" s="102"/>
      <c r="B311" s="102"/>
      <c r="C311" s="64"/>
      <c r="D311" s="102"/>
      <c r="E311" s="102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</row>
    <row r="312" spans="1:21" ht="15.75" customHeight="1" x14ac:dyDescent="0.2">
      <c r="A312" s="102"/>
      <c r="B312" s="102"/>
      <c r="C312" s="64"/>
      <c r="D312" s="102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</row>
    <row r="313" spans="1:21" ht="15.75" customHeight="1" x14ac:dyDescent="0.2">
      <c r="A313" s="102"/>
      <c r="B313" s="102"/>
      <c r="C313" s="64"/>
      <c r="D313" s="102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</row>
    <row r="314" spans="1:21" ht="15.75" customHeight="1" x14ac:dyDescent="0.2">
      <c r="A314" s="102"/>
      <c r="B314" s="102"/>
      <c r="C314" s="64"/>
      <c r="D314" s="102"/>
      <c r="E314" s="102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</row>
    <row r="315" spans="1:21" ht="15.75" customHeight="1" x14ac:dyDescent="0.2">
      <c r="A315" s="102"/>
      <c r="B315" s="102"/>
      <c r="C315" s="64"/>
      <c r="D315" s="102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</row>
    <row r="316" spans="1:21" ht="15.75" customHeight="1" x14ac:dyDescent="0.2">
      <c r="A316" s="102"/>
      <c r="B316" s="102"/>
      <c r="C316" s="64"/>
      <c r="D316" s="102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</row>
    <row r="317" spans="1:21" ht="15.75" customHeight="1" x14ac:dyDescent="0.2">
      <c r="A317" s="102"/>
      <c r="B317" s="102"/>
      <c r="C317" s="64"/>
      <c r="D317" s="102"/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</row>
    <row r="318" spans="1:21" ht="15.75" customHeight="1" x14ac:dyDescent="0.2">
      <c r="A318" s="102"/>
      <c r="B318" s="102"/>
      <c r="C318" s="64"/>
      <c r="D318" s="102"/>
      <c r="E318" s="102"/>
      <c r="F318" s="102"/>
      <c r="G318" s="102"/>
      <c r="H318" s="102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</row>
    <row r="319" spans="1:21" ht="15.75" customHeight="1" x14ac:dyDescent="0.2">
      <c r="A319" s="102"/>
      <c r="B319" s="102"/>
      <c r="C319" s="64"/>
      <c r="D319" s="102"/>
      <c r="E319" s="102"/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</row>
    <row r="320" spans="1:21" ht="15.75" customHeight="1" x14ac:dyDescent="0.2">
      <c r="A320" s="102"/>
      <c r="B320" s="102"/>
      <c r="C320" s="64"/>
      <c r="D320" s="102"/>
      <c r="E320" s="102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</row>
    <row r="321" spans="1:21" ht="15.75" customHeight="1" x14ac:dyDescent="0.2">
      <c r="A321" s="102"/>
      <c r="B321" s="102"/>
      <c r="C321" s="64"/>
      <c r="D321" s="102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</row>
    <row r="322" spans="1:21" ht="15.75" customHeight="1" x14ac:dyDescent="0.2">
      <c r="A322" s="102"/>
      <c r="B322" s="102"/>
      <c r="C322" s="64"/>
      <c r="D322" s="102"/>
      <c r="E322" s="102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</row>
    <row r="323" spans="1:21" ht="15.75" customHeight="1" x14ac:dyDescent="0.2">
      <c r="A323" s="102"/>
      <c r="B323" s="102"/>
      <c r="C323" s="64"/>
      <c r="D323" s="102"/>
      <c r="E323" s="102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</row>
    <row r="324" spans="1:21" ht="15.75" customHeight="1" x14ac:dyDescent="0.2">
      <c r="A324" s="102"/>
      <c r="B324" s="102"/>
      <c r="C324" s="64"/>
      <c r="D324" s="102"/>
      <c r="E324" s="102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</row>
    <row r="325" spans="1:21" ht="15.75" customHeight="1" x14ac:dyDescent="0.2">
      <c r="A325" s="102"/>
      <c r="B325" s="102"/>
      <c r="C325" s="64"/>
      <c r="D325" s="102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</row>
    <row r="326" spans="1:21" ht="15.75" customHeight="1" x14ac:dyDescent="0.2">
      <c r="A326" s="102"/>
      <c r="B326" s="102"/>
      <c r="C326" s="64"/>
      <c r="D326" s="102"/>
      <c r="E326" s="102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</row>
    <row r="327" spans="1:21" ht="15.75" customHeight="1" x14ac:dyDescent="0.2">
      <c r="A327" s="102"/>
      <c r="B327" s="102"/>
      <c r="C327" s="64"/>
      <c r="D327" s="102"/>
      <c r="E327" s="102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</row>
    <row r="328" spans="1:21" ht="15.75" customHeight="1" x14ac:dyDescent="0.2">
      <c r="A328" s="102"/>
      <c r="B328" s="102"/>
      <c r="C328" s="64"/>
      <c r="D328" s="102"/>
      <c r="E328" s="102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</row>
    <row r="329" spans="1:21" ht="15.75" customHeight="1" x14ac:dyDescent="0.2">
      <c r="A329" s="102"/>
      <c r="B329" s="102"/>
      <c r="C329" s="64"/>
      <c r="D329" s="102"/>
      <c r="E329" s="102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</row>
    <row r="330" spans="1:21" ht="15.75" customHeight="1" x14ac:dyDescent="0.2">
      <c r="A330" s="102"/>
      <c r="B330" s="102"/>
      <c r="C330" s="64"/>
      <c r="D330" s="102"/>
      <c r="E330" s="102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</row>
    <row r="331" spans="1:21" ht="15.75" customHeight="1" x14ac:dyDescent="0.2">
      <c r="A331" s="102"/>
      <c r="B331" s="102"/>
      <c r="C331" s="64"/>
      <c r="D331" s="102"/>
      <c r="E331" s="102"/>
      <c r="F331" s="102"/>
      <c r="G331" s="102"/>
      <c r="H331" s="102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</row>
    <row r="332" spans="1:21" ht="15.75" customHeight="1" x14ac:dyDescent="0.2">
      <c r="A332" s="102"/>
      <c r="B332" s="102"/>
      <c r="C332" s="64"/>
      <c r="D332" s="102"/>
      <c r="E332" s="102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</row>
    <row r="333" spans="1:21" ht="15.75" customHeight="1" x14ac:dyDescent="0.2">
      <c r="A333" s="102"/>
      <c r="B333" s="102"/>
      <c r="C333" s="64"/>
      <c r="D333" s="102"/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</row>
    <row r="334" spans="1:21" ht="15.75" customHeight="1" x14ac:dyDescent="0.2">
      <c r="A334" s="102"/>
      <c r="B334" s="102"/>
      <c r="C334" s="64"/>
      <c r="D334" s="102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</row>
    <row r="335" spans="1:21" ht="15.75" customHeight="1" x14ac:dyDescent="0.2">
      <c r="A335" s="102"/>
      <c r="B335" s="102"/>
      <c r="C335" s="64"/>
      <c r="D335" s="102"/>
      <c r="E335" s="102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</row>
    <row r="336" spans="1:21" ht="15.75" customHeight="1" x14ac:dyDescent="0.2">
      <c r="A336" s="102"/>
      <c r="B336" s="102"/>
      <c r="C336" s="64"/>
      <c r="D336" s="102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</row>
    <row r="337" spans="1:21" ht="15.75" customHeight="1" x14ac:dyDescent="0.2">
      <c r="A337" s="102"/>
      <c r="B337" s="102"/>
      <c r="C337" s="64"/>
      <c r="D337" s="102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</row>
    <row r="338" spans="1:21" ht="15.75" customHeight="1" x14ac:dyDescent="0.2">
      <c r="A338" s="102"/>
      <c r="B338" s="102"/>
      <c r="C338" s="64"/>
      <c r="D338" s="102"/>
      <c r="E338" s="102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</row>
    <row r="339" spans="1:21" ht="15.75" customHeight="1" x14ac:dyDescent="0.2">
      <c r="A339" s="102"/>
      <c r="B339" s="102"/>
      <c r="C339" s="64"/>
      <c r="D339" s="102"/>
      <c r="E339" s="102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</row>
    <row r="340" spans="1:21" ht="15.75" customHeight="1" x14ac:dyDescent="0.2">
      <c r="A340" s="102"/>
      <c r="B340" s="102"/>
      <c r="C340" s="64"/>
      <c r="D340" s="102"/>
      <c r="E340" s="102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</row>
    <row r="341" spans="1:21" ht="15.75" customHeight="1" x14ac:dyDescent="0.2">
      <c r="A341" s="102"/>
      <c r="B341" s="102"/>
      <c r="C341" s="64"/>
      <c r="D341" s="102"/>
      <c r="E341" s="102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</row>
    <row r="342" spans="1:21" ht="15.75" customHeight="1" x14ac:dyDescent="0.2">
      <c r="A342" s="102"/>
      <c r="B342" s="102"/>
      <c r="C342" s="64"/>
      <c r="D342" s="102"/>
      <c r="E342" s="102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</row>
    <row r="343" spans="1:21" ht="15.75" customHeight="1" x14ac:dyDescent="0.2">
      <c r="A343" s="102"/>
      <c r="B343" s="102"/>
      <c r="C343" s="64"/>
      <c r="D343" s="102"/>
      <c r="E343" s="102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</row>
    <row r="344" spans="1:21" ht="15.75" customHeight="1" x14ac:dyDescent="0.2">
      <c r="A344" s="102"/>
      <c r="B344" s="102"/>
      <c r="C344" s="64"/>
      <c r="D344" s="102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</row>
    <row r="345" spans="1:21" ht="15.75" customHeight="1" x14ac:dyDescent="0.2">
      <c r="A345" s="102"/>
      <c r="B345" s="102"/>
      <c r="C345" s="64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</row>
    <row r="346" spans="1:21" ht="15.75" customHeight="1" x14ac:dyDescent="0.2">
      <c r="A346" s="102"/>
      <c r="B346" s="102"/>
      <c r="C346" s="64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</row>
    <row r="347" spans="1:21" ht="15.75" customHeight="1" x14ac:dyDescent="0.2">
      <c r="A347" s="102"/>
      <c r="B347" s="102"/>
      <c r="C347" s="64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</row>
    <row r="348" spans="1:21" ht="15.75" customHeight="1" x14ac:dyDescent="0.2">
      <c r="A348" s="102"/>
      <c r="B348" s="102"/>
      <c r="C348" s="64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</row>
    <row r="349" spans="1:21" ht="15.75" customHeight="1" x14ac:dyDescent="0.2">
      <c r="A349" s="102"/>
      <c r="B349" s="102"/>
      <c r="C349" s="64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</row>
    <row r="350" spans="1:21" ht="15.75" customHeight="1" x14ac:dyDescent="0.2">
      <c r="A350" s="102"/>
      <c r="B350" s="102"/>
      <c r="C350" s="64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</row>
    <row r="351" spans="1:21" ht="15.75" customHeight="1" x14ac:dyDescent="0.2">
      <c r="A351" s="102"/>
      <c r="B351" s="102"/>
      <c r="C351" s="64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</row>
    <row r="352" spans="1:21" ht="15.75" customHeight="1" x14ac:dyDescent="0.2">
      <c r="A352" s="102"/>
      <c r="B352" s="102"/>
      <c r="C352" s="64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</row>
    <row r="353" spans="1:21" ht="15.75" customHeight="1" x14ac:dyDescent="0.2">
      <c r="A353" s="102"/>
      <c r="B353" s="102"/>
      <c r="C353" s="64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</row>
    <row r="354" spans="1:21" ht="15.75" customHeight="1" x14ac:dyDescent="0.2">
      <c r="A354" s="102"/>
      <c r="B354" s="102"/>
      <c r="C354" s="64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</row>
    <row r="355" spans="1:21" ht="15.75" customHeight="1" x14ac:dyDescent="0.2">
      <c r="A355" s="102"/>
      <c r="B355" s="102"/>
      <c r="C355" s="64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</row>
    <row r="356" spans="1:21" ht="15.75" customHeight="1" x14ac:dyDescent="0.2">
      <c r="A356" s="102"/>
      <c r="B356" s="102"/>
      <c r="C356" s="64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</row>
    <row r="357" spans="1:21" ht="15.75" customHeight="1" x14ac:dyDescent="0.2">
      <c r="A357" s="102"/>
      <c r="B357" s="102"/>
      <c r="C357" s="64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</row>
    <row r="358" spans="1:21" ht="15.75" customHeight="1" x14ac:dyDescent="0.2">
      <c r="A358" s="102"/>
      <c r="B358" s="102"/>
      <c r="C358" s="64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</row>
    <row r="359" spans="1:21" ht="15.75" customHeight="1" x14ac:dyDescent="0.2">
      <c r="A359" s="102"/>
      <c r="B359" s="102"/>
      <c r="C359" s="64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</row>
    <row r="360" spans="1:21" ht="15.75" customHeight="1" x14ac:dyDescent="0.2">
      <c r="A360" s="102"/>
      <c r="B360" s="102"/>
      <c r="C360" s="64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</row>
    <row r="361" spans="1:21" ht="15.75" customHeight="1" x14ac:dyDescent="0.2">
      <c r="A361" s="102"/>
      <c r="B361" s="102"/>
      <c r="C361" s="64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</row>
    <row r="362" spans="1:21" ht="15.75" customHeight="1" x14ac:dyDescent="0.2">
      <c r="A362" s="102"/>
      <c r="B362" s="102"/>
      <c r="C362" s="64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</row>
    <row r="363" spans="1:21" ht="15.75" customHeight="1" x14ac:dyDescent="0.2">
      <c r="A363" s="102"/>
      <c r="B363" s="102"/>
      <c r="C363" s="64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</row>
    <row r="364" spans="1:21" ht="15.75" customHeight="1" x14ac:dyDescent="0.2">
      <c r="A364" s="102"/>
      <c r="B364" s="102"/>
      <c r="C364" s="64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</row>
    <row r="365" spans="1:21" ht="15.75" customHeight="1" x14ac:dyDescent="0.2">
      <c r="A365" s="102"/>
      <c r="B365" s="102"/>
      <c r="C365" s="64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</row>
    <row r="366" spans="1:21" ht="15.75" customHeight="1" x14ac:dyDescent="0.2">
      <c r="A366" s="102"/>
      <c r="B366" s="102"/>
      <c r="C366" s="64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</row>
    <row r="367" spans="1:21" ht="15.75" customHeight="1" x14ac:dyDescent="0.2">
      <c r="A367" s="102"/>
      <c r="B367" s="102"/>
      <c r="C367" s="64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</row>
    <row r="368" spans="1:21" ht="15.75" customHeight="1" x14ac:dyDescent="0.2">
      <c r="A368" s="102"/>
      <c r="B368" s="102"/>
      <c r="C368" s="64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</row>
    <row r="369" spans="1:21" ht="15.75" customHeight="1" x14ac:dyDescent="0.2">
      <c r="A369" s="102"/>
      <c r="B369" s="102"/>
      <c r="C369" s="64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</row>
    <row r="370" spans="1:21" ht="15.75" customHeight="1" x14ac:dyDescent="0.2">
      <c r="A370" s="102"/>
      <c r="B370" s="102"/>
      <c r="C370" s="64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</row>
    <row r="371" spans="1:21" ht="15.75" customHeight="1" x14ac:dyDescent="0.2">
      <c r="A371" s="102"/>
      <c r="B371" s="102"/>
      <c r="C371" s="64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</row>
    <row r="372" spans="1:21" ht="15.75" customHeight="1" x14ac:dyDescent="0.2">
      <c r="A372" s="102"/>
      <c r="B372" s="102"/>
      <c r="C372" s="64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</row>
    <row r="373" spans="1:21" ht="15.75" customHeight="1" x14ac:dyDescent="0.2">
      <c r="A373" s="102"/>
      <c r="B373" s="102"/>
      <c r="C373" s="64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</row>
    <row r="374" spans="1:21" ht="15.75" customHeight="1" x14ac:dyDescent="0.2">
      <c r="A374" s="102"/>
      <c r="B374" s="102"/>
      <c r="C374" s="64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</row>
    <row r="375" spans="1:21" ht="15.75" customHeight="1" x14ac:dyDescent="0.2">
      <c r="A375" s="102"/>
      <c r="B375" s="102"/>
      <c r="C375" s="64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</row>
    <row r="376" spans="1:21" ht="15.75" customHeight="1" x14ac:dyDescent="0.2">
      <c r="A376" s="102"/>
      <c r="B376" s="102"/>
      <c r="C376" s="64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</row>
    <row r="377" spans="1:21" ht="15.75" customHeight="1" x14ac:dyDescent="0.2">
      <c r="A377" s="102"/>
      <c r="B377" s="102"/>
      <c r="C377" s="64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</row>
    <row r="378" spans="1:21" ht="15.75" customHeight="1" x14ac:dyDescent="0.2">
      <c r="A378" s="102"/>
      <c r="B378" s="102"/>
      <c r="C378" s="64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</row>
    <row r="379" spans="1:21" ht="15.75" customHeight="1" x14ac:dyDescent="0.2">
      <c r="A379" s="102"/>
      <c r="B379" s="102"/>
      <c r="C379" s="64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</row>
    <row r="380" spans="1:21" ht="15.75" customHeight="1" x14ac:dyDescent="0.2">
      <c r="A380" s="102"/>
      <c r="B380" s="102"/>
      <c r="C380" s="64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</row>
    <row r="381" spans="1:21" ht="15.75" customHeight="1" x14ac:dyDescent="0.2">
      <c r="A381" s="102"/>
      <c r="B381" s="102"/>
      <c r="C381" s="64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</row>
    <row r="382" spans="1:21" ht="15.75" customHeight="1" x14ac:dyDescent="0.2">
      <c r="A382" s="102"/>
      <c r="B382" s="102"/>
      <c r="C382" s="64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</row>
    <row r="383" spans="1:21" ht="15.75" customHeight="1" x14ac:dyDescent="0.2">
      <c r="A383" s="102"/>
      <c r="B383" s="102"/>
      <c r="C383" s="64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</row>
    <row r="384" spans="1:21" ht="15.75" customHeight="1" x14ac:dyDescent="0.2">
      <c r="A384" s="102"/>
      <c r="B384" s="102"/>
      <c r="C384" s="64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</row>
    <row r="385" spans="1:21" ht="15.75" customHeight="1" x14ac:dyDescent="0.2">
      <c r="A385" s="102"/>
      <c r="B385" s="102"/>
      <c r="C385" s="64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</row>
    <row r="386" spans="1:21" ht="15.75" customHeight="1" x14ac:dyDescent="0.2">
      <c r="A386" s="102"/>
      <c r="B386" s="102"/>
      <c r="C386" s="64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</row>
    <row r="387" spans="1:21" ht="15.75" customHeight="1" x14ac:dyDescent="0.2">
      <c r="A387" s="102"/>
      <c r="B387" s="102"/>
      <c r="C387" s="64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</row>
    <row r="388" spans="1:21" ht="15.75" customHeight="1" x14ac:dyDescent="0.2">
      <c r="A388" s="102"/>
      <c r="B388" s="102"/>
      <c r="C388" s="64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</row>
    <row r="389" spans="1:21" ht="15.75" customHeight="1" x14ac:dyDescent="0.2">
      <c r="A389" s="102"/>
      <c r="B389" s="102"/>
      <c r="C389" s="64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</row>
    <row r="390" spans="1:21" ht="15.75" customHeight="1" x14ac:dyDescent="0.2">
      <c r="A390" s="102"/>
      <c r="B390" s="102"/>
      <c r="C390" s="64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</row>
    <row r="391" spans="1:21" ht="15.75" customHeight="1" x14ac:dyDescent="0.2">
      <c r="A391" s="102"/>
      <c r="B391" s="102"/>
      <c r="C391" s="64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</row>
    <row r="392" spans="1:21" ht="15.75" customHeight="1" x14ac:dyDescent="0.2">
      <c r="A392" s="102"/>
      <c r="B392" s="102"/>
      <c r="C392" s="64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</row>
    <row r="393" spans="1:21" ht="15.75" customHeight="1" x14ac:dyDescent="0.2">
      <c r="A393" s="102"/>
      <c r="B393" s="102"/>
      <c r="C393" s="64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</row>
    <row r="394" spans="1:21" ht="15.75" customHeight="1" x14ac:dyDescent="0.2">
      <c r="A394" s="102"/>
      <c r="B394" s="102"/>
      <c r="C394" s="64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</row>
    <row r="395" spans="1:21" ht="15.75" customHeight="1" x14ac:dyDescent="0.2">
      <c r="A395" s="102"/>
      <c r="B395" s="102"/>
      <c r="C395" s="64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</row>
    <row r="396" spans="1:21" ht="15.75" customHeight="1" x14ac:dyDescent="0.2">
      <c r="A396" s="102"/>
      <c r="B396" s="102"/>
      <c r="C396" s="64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</row>
    <row r="397" spans="1:21" ht="15.75" customHeight="1" x14ac:dyDescent="0.2">
      <c r="A397" s="102"/>
      <c r="B397" s="102"/>
      <c r="C397" s="64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</row>
    <row r="398" spans="1:21" ht="15.75" customHeight="1" x14ac:dyDescent="0.2">
      <c r="A398" s="102"/>
      <c r="B398" s="102"/>
      <c r="C398" s="64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</row>
    <row r="399" spans="1:21" ht="15.75" customHeight="1" x14ac:dyDescent="0.2">
      <c r="A399" s="102"/>
      <c r="B399" s="102"/>
      <c r="C399" s="64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</row>
    <row r="400" spans="1:21" ht="15.75" customHeight="1" x14ac:dyDescent="0.2">
      <c r="A400" s="102"/>
      <c r="B400" s="102"/>
      <c r="C400" s="64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</row>
    <row r="401" spans="1:21" ht="15.75" customHeight="1" x14ac:dyDescent="0.2">
      <c r="A401" s="102"/>
      <c r="B401" s="102"/>
      <c r="C401" s="64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</row>
    <row r="402" spans="1:21" ht="15.75" customHeight="1" x14ac:dyDescent="0.2">
      <c r="A402" s="102"/>
      <c r="B402" s="102"/>
      <c r="C402" s="64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</row>
    <row r="403" spans="1:21" ht="15.75" customHeight="1" x14ac:dyDescent="0.2">
      <c r="A403" s="102"/>
      <c r="B403" s="102"/>
      <c r="C403" s="64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</row>
    <row r="404" spans="1:21" ht="15.75" customHeight="1" x14ac:dyDescent="0.2">
      <c r="A404" s="102"/>
      <c r="B404" s="102"/>
      <c r="C404" s="64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</row>
    <row r="405" spans="1:21" ht="15.75" customHeight="1" x14ac:dyDescent="0.2">
      <c r="A405" s="102"/>
      <c r="B405" s="102"/>
      <c r="C405" s="64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</row>
    <row r="406" spans="1:21" ht="15.75" customHeight="1" x14ac:dyDescent="0.2">
      <c r="A406" s="102"/>
      <c r="B406" s="102"/>
      <c r="C406" s="64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</row>
    <row r="407" spans="1:21" ht="15.75" customHeight="1" x14ac:dyDescent="0.2">
      <c r="A407" s="102"/>
      <c r="B407" s="102"/>
      <c r="C407" s="64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</row>
    <row r="408" spans="1:21" ht="15.75" customHeight="1" x14ac:dyDescent="0.2">
      <c r="A408" s="102"/>
      <c r="B408" s="102"/>
      <c r="C408" s="64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</row>
    <row r="409" spans="1:21" ht="15.75" customHeight="1" x14ac:dyDescent="0.2">
      <c r="A409" s="102"/>
      <c r="B409" s="102"/>
      <c r="C409" s="64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</row>
    <row r="410" spans="1:21" ht="15.75" customHeight="1" x14ac:dyDescent="0.2">
      <c r="A410" s="102"/>
      <c r="B410" s="102"/>
      <c r="C410" s="64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</row>
    <row r="411" spans="1:21" ht="15.75" customHeight="1" x14ac:dyDescent="0.2">
      <c r="A411" s="102"/>
      <c r="B411" s="102"/>
      <c r="C411" s="64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</row>
    <row r="412" spans="1:21" ht="15.75" customHeight="1" x14ac:dyDescent="0.2">
      <c r="A412" s="102"/>
      <c r="B412" s="102"/>
      <c r="C412" s="64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</row>
    <row r="413" spans="1:21" ht="15.75" customHeight="1" x14ac:dyDescent="0.2">
      <c r="A413" s="102"/>
      <c r="B413" s="102"/>
      <c r="C413" s="64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</row>
    <row r="414" spans="1:21" ht="15.75" customHeight="1" x14ac:dyDescent="0.2">
      <c r="A414" s="102"/>
      <c r="B414" s="102"/>
      <c r="C414" s="64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</row>
    <row r="415" spans="1:21" ht="15.75" customHeight="1" x14ac:dyDescent="0.2">
      <c r="A415" s="102"/>
      <c r="B415" s="102"/>
      <c r="C415" s="64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</row>
    <row r="416" spans="1:21" ht="15.75" customHeight="1" x14ac:dyDescent="0.2">
      <c r="A416" s="102"/>
      <c r="B416" s="102"/>
      <c r="C416" s="64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</row>
    <row r="417" spans="1:21" ht="15.75" customHeight="1" x14ac:dyDescent="0.2">
      <c r="A417" s="102"/>
      <c r="B417" s="102"/>
      <c r="C417" s="64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</row>
    <row r="418" spans="1:21" ht="15.75" customHeight="1" x14ac:dyDescent="0.2">
      <c r="A418" s="102"/>
      <c r="B418" s="102"/>
      <c r="C418" s="64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</row>
    <row r="419" spans="1:21" ht="15.75" customHeight="1" x14ac:dyDescent="0.2">
      <c r="A419" s="102"/>
      <c r="B419" s="102"/>
      <c r="C419" s="64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</row>
    <row r="420" spans="1:21" ht="15.75" customHeight="1" x14ac:dyDescent="0.2">
      <c r="A420" s="102"/>
      <c r="B420" s="102"/>
      <c r="C420" s="64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</row>
    <row r="421" spans="1:21" ht="15.75" customHeight="1" x14ac:dyDescent="0.2">
      <c r="A421" s="102"/>
      <c r="B421" s="102"/>
      <c r="C421" s="64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</row>
    <row r="422" spans="1:21" ht="15.75" customHeight="1" x14ac:dyDescent="0.2">
      <c r="A422" s="102"/>
      <c r="B422" s="102"/>
      <c r="C422" s="64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</row>
    <row r="423" spans="1:21" ht="15.75" customHeight="1" x14ac:dyDescent="0.2">
      <c r="A423" s="102"/>
      <c r="B423" s="102"/>
      <c r="C423" s="64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</row>
    <row r="424" spans="1:21" ht="15.75" customHeight="1" x14ac:dyDescent="0.2">
      <c r="A424" s="102"/>
      <c r="B424" s="102"/>
      <c r="C424" s="64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</row>
    <row r="425" spans="1:21" ht="15.75" customHeight="1" x14ac:dyDescent="0.2">
      <c r="A425" s="102"/>
      <c r="B425" s="102"/>
      <c r="C425" s="64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</row>
    <row r="426" spans="1:21" ht="15.75" customHeight="1" x14ac:dyDescent="0.2">
      <c r="A426" s="102"/>
      <c r="B426" s="102"/>
      <c r="C426" s="64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</row>
    <row r="427" spans="1:21" ht="15.75" customHeight="1" x14ac:dyDescent="0.2">
      <c r="A427" s="102"/>
      <c r="B427" s="102"/>
      <c r="C427" s="64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</row>
    <row r="428" spans="1:21" ht="15.75" customHeight="1" x14ac:dyDescent="0.2">
      <c r="A428" s="102"/>
      <c r="B428" s="102"/>
      <c r="C428" s="64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</row>
    <row r="429" spans="1:21" ht="15.75" customHeight="1" x14ac:dyDescent="0.2">
      <c r="A429" s="102"/>
      <c r="B429" s="102"/>
      <c r="C429" s="64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</row>
    <row r="430" spans="1:21" ht="15.75" customHeight="1" x14ac:dyDescent="0.2">
      <c r="A430" s="102"/>
      <c r="B430" s="102"/>
      <c r="C430" s="64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</row>
    <row r="431" spans="1:21" ht="15.75" customHeight="1" x14ac:dyDescent="0.2">
      <c r="A431" s="102"/>
      <c r="B431" s="102"/>
      <c r="C431" s="64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</row>
    <row r="432" spans="1:21" ht="15.75" customHeight="1" x14ac:dyDescent="0.2">
      <c r="A432" s="102"/>
      <c r="B432" s="102"/>
      <c r="C432" s="64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</row>
    <row r="433" spans="1:21" ht="15.75" customHeight="1" x14ac:dyDescent="0.2">
      <c r="A433" s="102"/>
      <c r="B433" s="102"/>
      <c r="C433" s="64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</row>
    <row r="434" spans="1:21" ht="15.75" customHeight="1" x14ac:dyDescent="0.2">
      <c r="A434" s="102"/>
      <c r="B434" s="102"/>
      <c r="C434" s="64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</row>
    <row r="435" spans="1:21" ht="15.75" customHeight="1" x14ac:dyDescent="0.2">
      <c r="A435" s="102"/>
      <c r="B435" s="102"/>
      <c r="C435" s="64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</row>
    <row r="436" spans="1:21" ht="15.75" customHeight="1" x14ac:dyDescent="0.2">
      <c r="A436" s="102"/>
      <c r="B436" s="102"/>
      <c r="C436" s="64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</row>
    <row r="437" spans="1:21" ht="15.75" customHeight="1" x14ac:dyDescent="0.2">
      <c r="A437" s="102"/>
      <c r="B437" s="102"/>
      <c r="C437" s="64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</row>
    <row r="438" spans="1:21" ht="15.75" customHeight="1" x14ac:dyDescent="0.2">
      <c r="A438" s="102"/>
      <c r="B438" s="102"/>
      <c r="C438" s="64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</row>
    <row r="439" spans="1:21" ht="15.75" customHeight="1" x14ac:dyDescent="0.2">
      <c r="A439" s="102"/>
      <c r="B439" s="102"/>
      <c r="C439" s="64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</row>
    <row r="440" spans="1:21" ht="15.75" customHeight="1" x14ac:dyDescent="0.2">
      <c r="A440" s="102"/>
      <c r="B440" s="102"/>
      <c r="C440" s="64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</row>
    <row r="441" spans="1:21" ht="15.75" customHeight="1" x14ac:dyDescent="0.2">
      <c r="A441" s="102"/>
      <c r="B441" s="102"/>
      <c r="C441" s="64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</row>
    <row r="442" spans="1:21" ht="15.75" customHeight="1" x14ac:dyDescent="0.2">
      <c r="A442" s="102"/>
      <c r="B442" s="102"/>
      <c r="C442" s="64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</row>
    <row r="443" spans="1:21" ht="15.75" customHeight="1" x14ac:dyDescent="0.2">
      <c r="A443" s="102"/>
      <c r="B443" s="102"/>
      <c r="C443" s="64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</row>
    <row r="444" spans="1:21" ht="15.75" customHeight="1" x14ac:dyDescent="0.2">
      <c r="A444" s="102"/>
      <c r="B444" s="102"/>
      <c r="C444" s="64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</row>
    <row r="445" spans="1:21" ht="15.75" customHeight="1" x14ac:dyDescent="0.2">
      <c r="A445" s="102"/>
      <c r="B445" s="102"/>
      <c r="C445" s="64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</row>
    <row r="446" spans="1:21" ht="15.75" customHeight="1" x14ac:dyDescent="0.2">
      <c r="A446" s="102"/>
      <c r="B446" s="102"/>
      <c r="C446" s="64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</row>
    <row r="447" spans="1:21" ht="15.75" customHeight="1" x14ac:dyDescent="0.2">
      <c r="A447" s="102"/>
      <c r="B447" s="102"/>
      <c r="C447" s="64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</row>
    <row r="448" spans="1:21" ht="15.75" customHeight="1" x14ac:dyDescent="0.2">
      <c r="A448" s="102"/>
      <c r="B448" s="102"/>
      <c r="C448" s="64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</row>
    <row r="449" spans="1:21" ht="15.75" customHeight="1" x14ac:dyDescent="0.2">
      <c r="A449" s="102"/>
      <c r="B449" s="102"/>
      <c r="C449" s="64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</row>
    <row r="450" spans="1:21" ht="15.75" customHeight="1" x14ac:dyDescent="0.2">
      <c r="A450" s="102"/>
      <c r="B450" s="102"/>
      <c r="C450" s="64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</row>
    <row r="451" spans="1:21" ht="15.75" customHeight="1" x14ac:dyDescent="0.2">
      <c r="A451" s="102"/>
      <c r="B451" s="102"/>
      <c r="C451" s="64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</row>
    <row r="452" spans="1:21" ht="15.75" customHeight="1" x14ac:dyDescent="0.2">
      <c r="A452" s="102"/>
      <c r="B452" s="102"/>
      <c r="C452" s="64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</row>
    <row r="453" spans="1:21" ht="15.75" customHeight="1" x14ac:dyDescent="0.2">
      <c r="A453" s="102"/>
      <c r="B453" s="102"/>
      <c r="C453" s="64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</row>
    <row r="454" spans="1:21" ht="15.75" customHeight="1" x14ac:dyDescent="0.2">
      <c r="A454" s="102"/>
      <c r="B454" s="102"/>
      <c r="C454" s="64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</row>
    <row r="455" spans="1:21" ht="15.75" customHeight="1" x14ac:dyDescent="0.2">
      <c r="A455" s="102"/>
      <c r="B455" s="102"/>
      <c r="C455" s="64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</row>
    <row r="456" spans="1:21" ht="15.75" customHeight="1" x14ac:dyDescent="0.2">
      <c r="A456" s="102"/>
      <c r="B456" s="102"/>
      <c r="C456" s="64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</row>
    <row r="457" spans="1:21" ht="15.75" customHeight="1" x14ac:dyDescent="0.2">
      <c r="A457" s="102"/>
      <c r="B457" s="102"/>
      <c r="C457" s="64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</row>
    <row r="458" spans="1:21" ht="15.75" customHeight="1" x14ac:dyDescent="0.2">
      <c r="A458" s="102"/>
      <c r="B458" s="102"/>
      <c r="C458" s="64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</row>
    <row r="459" spans="1:21" ht="15.75" customHeight="1" x14ac:dyDescent="0.2">
      <c r="A459" s="102"/>
      <c r="B459" s="102"/>
      <c r="C459" s="64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</row>
    <row r="460" spans="1:21" ht="15.75" customHeight="1" x14ac:dyDescent="0.2">
      <c r="A460" s="102"/>
      <c r="B460" s="102"/>
      <c r="C460" s="64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</row>
    <row r="461" spans="1:21" ht="15.75" customHeight="1" x14ac:dyDescent="0.2">
      <c r="A461" s="102"/>
      <c r="B461" s="102"/>
      <c r="C461" s="64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</row>
    <row r="462" spans="1:21" ht="15.75" customHeight="1" x14ac:dyDescent="0.2">
      <c r="A462" s="102"/>
      <c r="B462" s="102"/>
      <c r="C462" s="64"/>
      <c r="D462" s="102"/>
      <c r="E462" s="102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</row>
    <row r="463" spans="1:21" ht="15.75" customHeight="1" x14ac:dyDescent="0.2">
      <c r="A463" s="102"/>
      <c r="B463" s="102"/>
      <c r="C463" s="64"/>
      <c r="D463" s="102"/>
      <c r="E463" s="102"/>
      <c r="F463" s="102"/>
      <c r="G463" s="102"/>
      <c r="H463" s="102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</row>
    <row r="464" spans="1:21" ht="15.75" customHeight="1" x14ac:dyDescent="0.2">
      <c r="A464" s="102"/>
      <c r="B464" s="102"/>
      <c r="C464" s="64"/>
      <c r="D464" s="102"/>
      <c r="E464" s="102"/>
      <c r="F464" s="102"/>
      <c r="G464" s="102"/>
      <c r="H464" s="102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</row>
    <row r="465" spans="1:21" ht="15.75" customHeight="1" x14ac:dyDescent="0.2">
      <c r="A465" s="102"/>
      <c r="B465" s="102"/>
      <c r="C465" s="64"/>
      <c r="D465" s="102"/>
      <c r="E465" s="102"/>
      <c r="F465" s="102"/>
      <c r="G465" s="102"/>
      <c r="H465" s="102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</row>
    <row r="466" spans="1:21" ht="15.75" customHeight="1" x14ac:dyDescent="0.2">
      <c r="A466" s="102"/>
      <c r="B466" s="102"/>
      <c r="C466" s="64"/>
      <c r="D466" s="102"/>
      <c r="E466" s="102"/>
      <c r="F466" s="102"/>
      <c r="G466" s="102"/>
      <c r="H466" s="102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</row>
    <row r="467" spans="1:21" ht="15.75" customHeight="1" x14ac:dyDescent="0.2">
      <c r="A467" s="102"/>
      <c r="B467" s="102"/>
      <c r="C467" s="64"/>
      <c r="D467" s="102"/>
      <c r="E467" s="102"/>
      <c r="F467" s="102"/>
      <c r="G467" s="102"/>
      <c r="H467" s="102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</row>
    <row r="468" spans="1:21" ht="15.75" customHeight="1" x14ac:dyDescent="0.2">
      <c r="A468" s="102"/>
      <c r="B468" s="102"/>
      <c r="C468" s="64"/>
      <c r="D468" s="102"/>
      <c r="E468" s="102"/>
      <c r="F468" s="102"/>
      <c r="G468" s="102"/>
      <c r="H468" s="102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</row>
    <row r="469" spans="1:21" ht="15.75" customHeight="1" x14ac:dyDescent="0.2">
      <c r="A469" s="102"/>
      <c r="B469" s="102"/>
      <c r="C469" s="64"/>
      <c r="D469" s="102"/>
      <c r="E469" s="102"/>
      <c r="F469" s="102"/>
      <c r="G469" s="102"/>
      <c r="H469" s="102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</row>
    <row r="470" spans="1:21" ht="15.75" customHeight="1" x14ac:dyDescent="0.2">
      <c r="A470" s="102"/>
      <c r="B470" s="102"/>
      <c r="C470" s="64"/>
      <c r="D470" s="102"/>
      <c r="E470" s="102"/>
      <c r="F470" s="102"/>
      <c r="G470" s="102"/>
      <c r="H470" s="102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</row>
    <row r="471" spans="1:21" ht="15.75" customHeight="1" x14ac:dyDescent="0.2">
      <c r="A471" s="102"/>
      <c r="B471" s="102"/>
      <c r="C471" s="64"/>
      <c r="D471" s="102"/>
      <c r="E471" s="102"/>
      <c r="F471" s="102"/>
      <c r="G471" s="102"/>
      <c r="H471" s="102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</row>
    <row r="472" spans="1:21" ht="15.75" customHeight="1" x14ac:dyDescent="0.2">
      <c r="A472" s="102"/>
      <c r="B472" s="102"/>
      <c r="C472" s="64"/>
      <c r="D472" s="102"/>
      <c r="E472" s="102"/>
      <c r="F472" s="102"/>
      <c r="G472" s="102"/>
      <c r="H472" s="102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</row>
    <row r="473" spans="1:21" ht="15.75" customHeight="1" x14ac:dyDescent="0.2">
      <c r="A473" s="102"/>
      <c r="B473" s="102"/>
      <c r="C473" s="64"/>
      <c r="D473" s="102"/>
      <c r="E473" s="102"/>
      <c r="F473" s="102"/>
      <c r="G473" s="102"/>
      <c r="H473" s="102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</row>
    <row r="474" spans="1:21" ht="15.75" customHeight="1" x14ac:dyDescent="0.2">
      <c r="A474" s="102"/>
      <c r="B474" s="102"/>
      <c r="C474" s="64"/>
      <c r="D474" s="102"/>
      <c r="E474" s="102"/>
      <c r="F474" s="102"/>
      <c r="G474" s="102"/>
      <c r="H474" s="102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</row>
    <row r="475" spans="1:21" ht="15.75" customHeight="1" x14ac:dyDescent="0.2">
      <c r="A475" s="102"/>
      <c r="B475" s="102"/>
      <c r="C475" s="64"/>
      <c r="D475" s="102"/>
      <c r="E475" s="102"/>
      <c r="F475" s="102"/>
      <c r="G475" s="102"/>
      <c r="H475" s="102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</row>
    <row r="476" spans="1:21" ht="15.75" customHeight="1" x14ac:dyDescent="0.2">
      <c r="A476" s="102"/>
      <c r="B476" s="102"/>
      <c r="C476" s="64"/>
      <c r="D476" s="102"/>
      <c r="E476" s="102"/>
      <c r="F476" s="102"/>
      <c r="G476" s="102"/>
      <c r="H476" s="102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</row>
    <row r="477" spans="1:21" ht="15.75" customHeight="1" x14ac:dyDescent="0.2">
      <c r="A477" s="102"/>
      <c r="B477" s="102"/>
      <c r="C477" s="64"/>
      <c r="D477" s="102"/>
      <c r="E477" s="102"/>
      <c r="F477" s="102"/>
      <c r="G477" s="102"/>
      <c r="H477" s="102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</row>
    <row r="478" spans="1:21" ht="15.75" customHeight="1" x14ac:dyDescent="0.2">
      <c r="A478" s="102"/>
      <c r="B478" s="102"/>
      <c r="C478" s="64"/>
      <c r="D478" s="102"/>
      <c r="E478" s="102"/>
      <c r="F478" s="102"/>
      <c r="G478" s="102"/>
      <c r="H478" s="102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</row>
    <row r="479" spans="1:21" ht="15.75" customHeight="1" x14ac:dyDescent="0.2">
      <c r="A479" s="102"/>
      <c r="B479" s="102"/>
      <c r="C479" s="64"/>
      <c r="D479" s="102"/>
      <c r="E479" s="102"/>
      <c r="F479" s="102"/>
      <c r="G479" s="102"/>
      <c r="H479" s="102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</row>
    <row r="480" spans="1:21" ht="15.75" customHeight="1" x14ac:dyDescent="0.2">
      <c r="A480" s="102"/>
      <c r="B480" s="102"/>
      <c r="C480" s="64"/>
      <c r="D480" s="102"/>
      <c r="E480" s="102"/>
      <c r="F480" s="102"/>
      <c r="G480" s="102"/>
      <c r="H480" s="102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</row>
    <row r="481" spans="1:21" ht="15.75" customHeight="1" x14ac:dyDescent="0.2">
      <c r="A481" s="102"/>
      <c r="B481" s="102"/>
      <c r="C481" s="64"/>
      <c r="D481" s="102"/>
      <c r="E481" s="102"/>
      <c r="F481" s="102"/>
      <c r="G481" s="102"/>
      <c r="H481" s="102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</row>
    <row r="482" spans="1:21" ht="15.75" customHeight="1" x14ac:dyDescent="0.2">
      <c r="A482" s="102"/>
      <c r="B482" s="102"/>
      <c r="C482" s="64"/>
      <c r="D482" s="102"/>
      <c r="E482" s="102"/>
      <c r="F482" s="102"/>
      <c r="G482" s="102"/>
      <c r="H482" s="102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</row>
    <row r="483" spans="1:21" ht="15.75" customHeight="1" x14ac:dyDescent="0.2">
      <c r="A483" s="102"/>
      <c r="B483" s="102"/>
      <c r="C483" s="64"/>
      <c r="D483" s="102"/>
      <c r="E483" s="102"/>
      <c r="F483" s="102"/>
      <c r="G483" s="102"/>
      <c r="H483" s="102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</row>
    <row r="484" spans="1:21" ht="15.75" customHeight="1" x14ac:dyDescent="0.2">
      <c r="A484" s="102"/>
      <c r="B484" s="102"/>
      <c r="C484" s="64"/>
      <c r="D484" s="102"/>
      <c r="E484" s="102"/>
      <c r="F484" s="102"/>
      <c r="G484" s="102"/>
      <c r="H484" s="102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</row>
    <row r="485" spans="1:21" ht="15.75" customHeight="1" x14ac:dyDescent="0.2">
      <c r="A485" s="102"/>
      <c r="B485" s="102"/>
      <c r="C485" s="64"/>
      <c r="D485" s="102"/>
      <c r="E485" s="102"/>
      <c r="F485" s="102"/>
      <c r="G485" s="102"/>
      <c r="H485" s="102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</row>
    <row r="486" spans="1:21" ht="15.75" customHeight="1" x14ac:dyDescent="0.2">
      <c r="A486" s="102"/>
      <c r="B486" s="102"/>
      <c r="C486" s="64"/>
      <c r="D486" s="102"/>
      <c r="E486" s="102"/>
      <c r="F486" s="102"/>
      <c r="G486" s="102"/>
      <c r="H486" s="102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</row>
    <row r="487" spans="1:21" ht="15.75" customHeight="1" x14ac:dyDescent="0.2">
      <c r="A487" s="102"/>
      <c r="B487" s="102"/>
      <c r="C487" s="64"/>
      <c r="D487" s="102"/>
      <c r="E487" s="102"/>
      <c r="F487" s="102"/>
      <c r="G487" s="102"/>
      <c r="H487" s="102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</row>
    <row r="488" spans="1:21" ht="15.75" customHeight="1" x14ac:dyDescent="0.2">
      <c r="A488" s="102"/>
      <c r="B488" s="102"/>
      <c r="C488" s="64"/>
      <c r="D488" s="102"/>
      <c r="E488" s="102"/>
      <c r="F488" s="102"/>
      <c r="G488" s="102"/>
      <c r="H488" s="102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</row>
    <row r="489" spans="1:21" ht="15.75" customHeight="1" x14ac:dyDescent="0.2">
      <c r="A489" s="102"/>
      <c r="B489" s="102"/>
      <c r="C489" s="64"/>
      <c r="D489" s="102"/>
      <c r="E489" s="102"/>
      <c r="F489" s="102"/>
      <c r="G489" s="102"/>
      <c r="H489" s="102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</row>
    <row r="490" spans="1:21" ht="15.75" customHeight="1" x14ac:dyDescent="0.2">
      <c r="A490" s="102"/>
      <c r="B490" s="102"/>
      <c r="C490" s="64"/>
      <c r="D490" s="102"/>
      <c r="E490" s="102"/>
      <c r="F490" s="102"/>
      <c r="G490" s="102"/>
      <c r="H490" s="102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</row>
    <row r="491" spans="1:21" ht="15.75" customHeight="1" x14ac:dyDescent="0.2">
      <c r="A491" s="102"/>
      <c r="B491" s="102"/>
      <c r="C491" s="64"/>
      <c r="D491" s="102"/>
      <c r="E491" s="102"/>
      <c r="F491" s="102"/>
      <c r="G491" s="102"/>
      <c r="H491" s="102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</row>
    <row r="492" spans="1:21" ht="15.75" customHeight="1" x14ac:dyDescent="0.2">
      <c r="A492" s="102"/>
      <c r="B492" s="102"/>
      <c r="C492" s="64"/>
      <c r="D492" s="102"/>
      <c r="E492" s="102"/>
      <c r="F492" s="102"/>
      <c r="G492" s="102"/>
      <c r="H492" s="102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</row>
    <row r="493" spans="1:21" ht="15.75" customHeight="1" x14ac:dyDescent="0.2">
      <c r="A493" s="102"/>
      <c r="B493" s="102"/>
      <c r="C493" s="64"/>
      <c r="D493" s="102"/>
      <c r="E493" s="102"/>
      <c r="F493" s="102"/>
      <c r="G493" s="102"/>
      <c r="H493" s="102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</row>
    <row r="494" spans="1:21" ht="15.75" customHeight="1" x14ac:dyDescent="0.2">
      <c r="A494" s="102"/>
      <c r="B494" s="102"/>
      <c r="C494" s="64"/>
      <c r="D494" s="102"/>
      <c r="E494" s="102"/>
      <c r="F494" s="102"/>
      <c r="G494" s="102"/>
      <c r="H494" s="102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</row>
    <row r="495" spans="1:21" ht="15.75" customHeight="1" x14ac:dyDescent="0.2">
      <c r="A495" s="102"/>
      <c r="B495" s="102"/>
      <c r="C495" s="64"/>
      <c r="D495" s="102"/>
      <c r="E495" s="102"/>
      <c r="F495" s="102"/>
      <c r="G495" s="102"/>
      <c r="H495" s="102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</row>
    <row r="496" spans="1:21" ht="15.75" customHeight="1" x14ac:dyDescent="0.2">
      <c r="A496" s="102"/>
      <c r="B496" s="102"/>
      <c r="C496" s="64"/>
      <c r="D496" s="102"/>
      <c r="E496" s="102"/>
      <c r="F496" s="102"/>
      <c r="G496" s="102"/>
      <c r="H496" s="102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</row>
    <row r="497" spans="1:21" ht="15.75" customHeight="1" x14ac:dyDescent="0.2">
      <c r="A497" s="102"/>
      <c r="B497" s="102"/>
      <c r="C497" s="64"/>
      <c r="D497" s="102"/>
      <c r="E497" s="102"/>
      <c r="F497" s="102"/>
      <c r="G497" s="102"/>
      <c r="H497" s="102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</row>
    <row r="498" spans="1:21" ht="15.75" customHeight="1" x14ac:dyDescent="0.2">
      <c r="A498" s="102"/>
      <c r="B498" s="102"/>
      <c r="C498" s="64"/>
      <c r="D498" s="102"/>
      <c r="E498" s="102"/>
      <c r="F498" s="102"/>
      <c r="G498" s="102"/>
      <c r="H498" s="102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</row>
    <row r="499" spans="1:21" ht="15.75" customHeight="1" x14ac:dyDescent="0.2">
      <c r="A499" s="102"/>
      <c r="B499" s="102"/>
      <c r="C499" s="64"/>
      <c r="D499" s="102"/>
      <c r="E499" s="102"/>
      <c r="F499" s="102"/>
      <c r="G499" s="102"/>
      <c r="H499" s="102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</row>
    <row r="500" spans="1:21" ht="15.75" customHeight="1" x14ac:dyDescent="0.2">
      <c r="A500" s="102"/>
      <c r="B500" s="102"/>
      <c r="C500" s="64"/>
      <c r="D500" s="102"/>
      <c r="E500" s="102"/>
      <c r="F500" s="102"/>
      <c r="G500" s="102"/>
      <c r="H500" s="102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</row>
    <row r="501" spans="1:21" ht="15.75" customHeight="1" x14ac:dyDescent="0.2">
      <c r="A501" s="102"/>
      <c r="B501" s="102"/>
      <c r="C501" s="64"/>
      <c r="D501" s="102"/>
      <c r="E501" s="102"/>
      <c r="F501" s="102"/>
      <c r="G501" s="102"/>
      <c r="H501" s="102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</row>
    <row r="502" spans="1:21" ht="15.75" customHeight="1" x14ac:dyDescent="0.2">
      <c r="A502" s="102"/>
      <c r="B502" s="102"/>
      <c r="C502" s="64"/>
      <c r="D502" s="102"/>
      <c r="E502" s="102"/>
      <c r="F502" s="102"/>
      <c r="G502" s="102"/>
      <c r="H502" s="102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</row>
    <row r="503" spans="1:21" ht="15.75" customHeight="1" x14ac:dyDescent="0.2">
      <c r="A503" s="102"/>
      <c r="B503" s="102"/>
      <c r="C503" s="64"/>
      <c r="D503" s="102"/>
      <c r="E503" s="102"/>
      <c r="F503" s="102"/>
      <c r="G503" s="102"/>
      <c r="H503" s="102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</row>
    <row r="504" spans="1:21" ht="15.75" customHeight="1" x14ac:dyDescent="0.2">
      <c r="A504" s="102"/>
      <c r="B504" s="102"/>
      <c r="C504" s="64"/>
      <c r="D504" s="102"/>
      <c r="E504" s="102"/>
      <c r="F504" s="102"/>
      <c r="G504" s="102"/>
      <c r="H504" s="102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</row>
    <row r="505" spans="1:21" ht="15.75" customHeight="1" x14ac:dyDescent="0.2">
      <c r="A505" s="102"/>
      <c r="B505" s="102"/>
      <c r="C505" s="64"/>
      <c r="D505" s="102"/>
      <c r="E505" s="102"/>
      <c r="F505" s="102"/>
      <c r="G505" s="102"/>
      <c r="H505" s="102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</row>
    <row r="506" spans="1:21" ht="15.75" customHeight="1" x14ac:dyDescent="0.2">
      <c r="A506" s="102"/>
      <c r="B506" s="102"/>
      <c r="C506" s="64"/>
      <c r="D506" s="102"/>
      <c r="E506" s="102"/>
      <c r="F506" s="102"/>
      <c r="G506" s="102"/>
      <c r="H506" s="102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</row>
    <row r="507" spans="1:21" ht="15.75" customHeight="1" x14ac:dyDescent="0.2">
      <c r="A507" s="102"/>
      <c r="B507" s="102"/>
      <c r="C507" s="64"/>
      <c r="D507" s="102"/>
      <c r="E507" s="102"/>
      <c r="F507" s="102"/>
      <c r="G507" s="102"/>
      <c r="H507" s="102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</row>
    <row r="508" spans="1:21" ht="15.75" customHeight="1" x14ac:dyDescent="0.2">
      <c r="A508" s="102"/>
      <c r="B508" s="102"/>
      <c r="C508" s="64"/>
      <c r="D508" s="102"/>
      <c r="E508" s="102"/>
      <c r="F508" s="102"/>
      <c r="G508" s="102"/>
      <c r="H508" s="102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</row>
    <row r="509" spans="1:21" ht="15.75" customHeight="1" x14ac:dyDescent="0.2">
      <c r="A509" s="102"/>
      <c r="B509" s="102"/>
      <c r="C509" s="64"/>
      <c r="D509" s="102"/>
      <c r="E509" s="102"/>
      <c r="F509" s="102"/>
      <c r="G509" s="102"/>
      <c r="H509" s="102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</row>
    <row r="510" spans="1:21" ht="15.75" customHeight="1" x14ac:dyDescent="0.2">
      <c r="A510" s="102"/>
      <c r="B510" s="102"/>
      <c r="C510" s="64"/>
      <c r="D510" s="102"/>
      <c r="E510" s="102"/>
      <c r="F510" s="102"/>
      <c r="G510" s="102"/>
      <c r="H510" s="102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</row>
    <row r="511" spans="1:21" ht="15.75" customHeight="1" x14ac:dyDescent="0.2">
      <c r="A511" s="102"/>
      <c r="B511" s="102"/>
      <c r="C511" s="64"/>
      <c r="D511" s="102"/>
      <c r="E511" s="102"/>
      <c r="F511" s="102"/>
      <c r="G511" s="102"/>
      <c r="H511" s="102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</row>
    <row r="512" spans="1:21" ht="15.75" customHeight="1" x14ac:dyDescent="0.2">
      <c r="A512" s="102"/>
      <c r="B512" s="102"/>
      <c r="C512" s="64"/>
      <c r="D512" s="102"/>
      <c r="E512" s="102"/>
      <c r="F512" s="102"/>
      <c r="G512" s="102"/>
      <c r="H512" s="102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</row>
    <row r="513" spans="1:21" ht="15.75" customHeight="1" x14ac:dyDescent="0.2">
      <c r="A513" s="102"/>
      <c r="B513" s="102"/>
      <c r="C513" s="64"/>
      <c r="D513" s="102"/>
      <c r="E513" s="102"/>
      <c r="F513" s="102"/>
      <c r="G513" s="102"/>
      <c r="H513" s="102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</row>
    <row r="514" spans="1:21" ht="15.75" customHeight="1" x14ac:dyDescent="0.2">
      <c r="A514" s="102"/>
      <c r="B514" s="102"/>
      <c r="C514" s="64"/>
      <c r="D514" s="102"/>
      <c r="E514" s="102"/>
      <c r="F514" s="102"/>
      <c r="G514" s="102"/>
      <c r="H514" s="102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</row>
    <row r="515" spans="1:21" ht="15.75" customHeight="1" x14ac:dyDescent="0.2">
      <c r="A515" s="102"/>
      <c r="B515" s="102"/>
      <c r="C515" s="64"/>
      <c r="D515" s="102"/>
      <c r="E515" s="102"/>
      <c r="F515" s="102"/>
      <c r="G515" s="102"/>
      <c r="H515" s="102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</row>
    <row r="516" spans="1:21" ht="15.75" customHeight="1" x14ac:dyDescent="0.2">
      <c r="A516" s="102"/>
      <c r="B516" s="102"/>
      <c r="C516" s="64"/>
      <c r="D516" s="102"/>
      <c r="E516" s="102"/>
      <c r="F516" s="102"/>
      <c r="G516" s="102"/>
      <c r="H516" s="102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</row>
    <row r="517" spans="1:21" ht="15.75" customHeight="1" x14ac:dyDescent="0.2">
      <c r="A517" s="102"/>
      <c r="B517" s="102"/>
      <c r="C517" s="64"/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</row>
    <row r="518" spans="1:21" ht="15.75" customHeight="1" x14ac:dyDescent="0.2">
      <c r="A518" s="102"/>
      <c r="B518" s="102"/>
      <c r="C518" s="64"/>
      <c r="D518" s="102"/>
      <c r="E518" s="102"/>
      <c r="F518" s="102"/>
      <c r="G518" s="102"/>
      <c r="H518" s="102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</row>
    <row r="519" spans="1:21" ht="15.75" customHeight="1" x14ac:dyDescent="0.2">
      <c r="A519" s="102"/>
      <c r="B519" s="102"/>
      <c r="C519" s="64"/>
      <c r="D519" s="102"/>
      <c r="E519" s="102"/>
      <c r="F519" s="102"/>
      <c r="G519" s="102"/>
      <c r="H519" s="102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</row>
    <row r="520" spans="1:21" ht="15.75" customHeight="1" x14ac:dyDescent="0.2">
      <c r="A520" s="102"/>
      <c r="B520" s="102"/>
      <c r="C520" s="64"/>
      <c r="D520" s="102"/>
      <c r="E520" s="102"/>
      <c r="F520" s="102"/>
      <c r="G520" s="102"/>
      <c r="H520" s="102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</row>
    <row r="521" spans="1:21" ht="15.75" customHeight="1" x14ac:dyDescent="0.2">
      <c r="A521" s="102"/>
      <c r="B521" s="102"/>
      <c r="C521" s="64"/>
      <c r="D521" s="102"/>
      <c r="E521" s="102"/>
      <c r="F521" s="102"/>
      <c r="G521" s="102"/>
      <c r="H521" s="102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</row>
    <row r="522" spans="1:21" ht="15.75" customHeight="1" x14ac:dyDescent="0.2">
      <c r="A522" s="102"/>
      <c r="B522" s="102"/>
      <c r="C522" s="64"/>
      <c r="D522" s="102"/>
      <c r="E522" s="102"/>
      <c r="F522" s="102"/>
      <c r="G522" s="102"/>
      <c r="H522" s="102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</row>
    <row r="523" spans="1:21" ht="15.75" customHeight="1" x14ac:dyDescent="0.2">
      <c r="A523" s="102"/>
      <c r="B523" s="102"/>
      <c r="C523" s="64"/>
      <c r="D523" s="102"/>
      <c r="E523" s="102"/>
      <c r="F523" s="102"/>
      <c r="G523" s="102"/>
      <c r="H523" s="102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</row>
    <row r="524" spans="1:21" ht="15.75" customHeight="1" x14ac:dyDescent="0.2">
      <c r="A524" s="102"/>
      <c r="B524" s="102"/>
      <c r="C524" s="64"/>
      <c r="D524" s="102"/>
      <c r="E524" s="102"/>
      <c r="F524" s="102"/>
      <c r="G524" s="102"/>
      <c r="H524" s="102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</row>
    <row r="525" spans="1:21" ht="15.75" customHeight="1" x14ac:dyDescent="0.2">
      <c r="A525" s="102"/>
      <c r="B525" s="102"/>
      <c r="C525" s="64"/>
      <c r="D525" s="102"/>
      <c r="E525" s="102"/>
      <c r="F525" s="102"/>
      <c r="G525" s="102"/>
      <c r="H525" s="102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</row>
    <row r="526" spans="1:21" ht="15.75" customHeight="1" x14ac:dyDescent="0.2">
      <c r="A526" s="102"/>
      <c r="B526" s="102"/>
      <c r="C526" s="64"/>
      <c r="D526" s="102"/>
      <c r="E526" s="102"/>
      <c r="F526" s="102"/>
      <c r="G526" s="102"/>
      <c r="H526" s="102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</row>
    <row r="527" spans="1:21" ht="15.75" customHeight="1" x14ac:dyDescent="0.2">
      <c r="A527" s="102"/>
      <c r="B527" s="102"/>
      <c r="C527" s="64"/>
      <c r="D527" s="102"/>
      <c r="E527" s="102"/>
      <c r="F527" s="102"/>
      <c r="G527" s="102"/>
      <c r="H527" s="102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</row>
    <row r="528" spans="1:21" ht="15.75" customHeight="1" x14ac:dyDescent="0.2">
      <c r="A528" s="102"/>
      <c r="B528" s="102"/>
      <c r="C528" s="64"/>
      <c r="D528" s="102"/>
      <c r="E528" s="102"/>
      <c r="F528" s="102"/>
      <c r="G528" s="102"/>
      <c r="H528" s="102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</row>
    <row r="529" spans="1:21" ht="15.75" customHeight="1" x14ac:dyDescent="0.2">
      <c r="A529" s="102"/>
      <c r="B529" s="102"/>
      <c r="C529" s="64"/>
      <c r="D529" s="102"/>
      <c r="E529" s="102"/>
      <c r="F529" s="102"/>
      <c r="G529" s="102"/>
      <c r="H529" s="102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</row>
    <row r="530" spans="1:21" ht="15.75" customHeight="1" x14ac:dyDescent="0.2">
      <c r="A530" s="102"/>
      <c r="B530" s="102"/>
      <c r="C530" s="64"/>
      <c r="D530" s="102"/>
      <c r="E530" s="102"/>
      <c r="F530" s="102"/>
      <c r="G530" s="102"/>
      <c r="H530" s="102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</row>
    <row r="531" spans="1:21" ht="15.75" customHeight="1" x14ac:dyDescent="0.2">
      <c r="A531" s="102"/>
      <c r="B531" s="102"/>
      <c r="C531" s="64"/>
      <c r="D531" s="102"/>
      <c r="E531" s="102"/>
      <c r="F531" s="102"/>
      <c r="G531" s="102"/>
      <c r="H531" s="102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</row>
    <row r="532" spans="1:21" ht="15.75" customHeight="1" x14ac:dyDescent="0.2">
      <c r="A532" s="102"/>
      <c r="B532" s="102"/>
      <c r="C532" s="64"/>
      <c r="D532" s="102"/>
      <c r="E532" s="102"/>
      <c r="F532" s="102"/>
      <c r="G532" s="102"/>
      <c r="H532" s="102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</row>
    <row r="533" spans="1:21" ht="15.75" customHeight="1" x14ac:dyDescent="0.2">
      <c r="A533" s="102"/>
      <c r="B533" s="102"/>
      <c r="C533" s="64"/>
      <c r="D533" s="102"/>
      <c r="E533" s="102"/>
      <c r="F533" s="102"/>
      <c r="G533" s="102"/>
      <c r="H533" s="102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</row>
    <row r="534" spans="1:21" ht="15.75" customHeight="1" x14ac:dyDescent="0.2">
      <c r="A534" s="102"/>
      <c r="B534" s="102"/>
      <c r="C534" s="64"/>
      <c r="D534" s="102"/>
      <c r="E534" s="102"/>
      <c r="F534" s="102"/>
      <c r="G534" s="102"/>
      <c r="H534" s="102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</row>
    <row r="535" spans="1:21" ht="15.75" customHeight="1" x14ac:dyDescent="0.2">
      <c r="A535" s="102"/>
      <c r="B535" s="102"/>
      <c r="C535" s="64"/>
      <c r="D535" s="102"/>
      <c r="E535" s="102"/>
      <c r="F535" s="102"/>
      <c r="G535" s="102"/>
      <c r="H535" s="102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</row>
    <row r="536" spans="1:21" ht="15.75" customHeight="1" x14ac:dyDescent="0.2">
      <c r="A536" s="102"/>
      <c r="B536" s="102"/>
      <c r="C536" s="64"/>
      <c r="D536" s="102"/>
      <c r="E536" s="102"/>
      <c r="F536" s="102"/>
      <c r="G536" s="102"/>
      <c r="H536" s="102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</row>
    <row r="537" spans="1:21" ht="15.75" customHeight="1" x14ac:dyDescent="0.2">
      <c r="A537" s="102"/>
      <c r="B537" s="102"/>
      <c r="C537" s="64"/>
      <c r="D537" s="102"/>
      <c r="E537" s="102"/>
      <c r="F537" s="102"/>
      <c r="G537" s="102"/>
      <c r="H537" s="102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</row>
    <row r="538" spans="1:21" ht="15.75" customHeight="1" x14ac:dyDescent="0.2">
      <c r="A538" s="102"/>
      <c r="B538" s="102"/>
      <c r="C538" s="64"/>
      <c r="D538" s="102"/>
      <c r="E538" s="102"/>
      <c r="F538" s="102"/>
      <c r="G538" s="102"/>
      <c r="H538" s="102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</row>
    <row r="539" spans="1:21" ht="15.75" customHeight="1" x14ac:dyDescent="0.2">
      <c r="A539" s="102"/>
      <c r="B539" s="102"/>
      <c r="C539" s="64"/>
      <c r="D539" s="102"/>
      <c r="E539" s="102"/>
      <c r="F539" s="102"/>
      <c r="G539" s="102"/>
      <c r="H539" s="102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</row>
    <row r="540" spans="1:21" ht="15.75" customHeight="1" x14ac:dyDescent="0.2">
      <c r="A540" s="102"/>
      <c r="B540" s="102"/>
      <c r="C540" s="64"/>
      <c r="D540" s="102"/>
      <c r="E540" s="102"/>
      <c r="F540" s="102"/>
      <c r="G540" s="102"/>
      <c r="H540" s="102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</row>
    <row r="541" spans="1:21" ht="15.75" customHeight="1" x14ac:dyDescent="0.2">
      <c r="A541" s="102"/>
      <c r="B541" s="102"/>
      <c r="C541" s="64"/>
      <c r="D541" s="102"/>
      <c r="E541" s="102"/>
      <c r="F541" s="102"/>
      <c r="G541" s="102"/>
      <c r="H541" s="102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</row>
    <row r="542" spans="1:21" ht="15.75" customHeight="1" x14ac:dyDescent="0.2">
      <c r="A542" s="102"/>
      <c r="B542" s="102"/>
      <c r="C542" s="64"/>
      <c r="D542" s="102"/>
      <c r="E542" s="102"/>
      <c r="F542" s="102"/>
      <c r="G542" s="102"/>
      <c r="H542" s="102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</row>
    <row r="543" spans="1:21" ht="15.75" customHeight="1" x14ac:dyDescent="0.2">
      <c r="A543" s="102"/>
      <c r="B543" s="102"/>
      <c r="C543" s="64"/>
      <c r="D543" s="102"/>
      <c r="E543" s="102"/>
      <c r="F543" s="102"/>
      <c r="G543" s="102"/>
      <c r="H543" s="102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</row>
    <row r="544" spans="1:21" ht="15.75" customHeight="1" x14ac:dyDescent="0.2">
      <c r="A544" s="102"/>
      <c r="B544" s="102"/>
      <c r="C544" s="64"/>
      <c r="D544" s="102"/>
      <c r="E544" s="102"/>
      <c r="F544" s="102"/>
      <c r="G544" s="102"/>
      <c r="H544" s="102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</row>
    <row r="545" spans="1:21" ht="15.75" customHeight="1" x14ac:dyDescent="0.2">
      <c r="A545" s="102"/>
      <c r="B545" s="102"/>
      <c r="C545" s="64"/>
      <c r="D545" s="102"/>
      <c r="E545" s="102"/>
      <c r="F545" s="102"/>
      <c r="G545" s="102"/>
      <c r="H545" s="102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</row>
    <row r="546" spans="1:21" ht="15.75" customHeight="1" x14ac:dyDescent="0.2">
      <c r="A546" s="102"/>
      <c r="B546" s="102"/>
      <c r="C546" s="64"/>
      <c r="D546" s="102"/>
      <c r="E546" s="102"/>
      <c r="F546" s="102"/>
      <c r="G546" s="102"/>
      <c r="H546" s="102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</row>
    <row r="547" spans="1:21" ht="15.75" customHeight="1" x14ac:dyDescent="0.2">
      <c r="A547" s="102"/>
      <c r="B547" s="102"/>
      <c r="C547" s="64"/>
      <c r="D547" s="102"/>
      <c r="E547" s="102"/>
      <c r="F547" s="102"/>
      <c r="G547" s="102"/>
      <c r="H547" s="102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</row>
    <row r="548" spans="1:21" ht="15.75" customHeight="1" x14ac:dyDescent="0.2">
      <c r="A548" s="102"/>
      <c r="B548" s="102"/>
      <c r="C548" s="64"/>
      <c r="D548" s="102"/>
      <c r="E548" s="102"/>
      <c r="F548" s="102"/>
      <c r="G548" s="102"/>
      <c r="H548" s="102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</row>
    <row r="549" spans="1:21" ht="15.75" customHeight="1" x14ac:dyDescent="0.2">
      <c r="A549" s="102"/>
      <c r="B549" s="102"/>
      <c r="C549" s="64"/>
      <c r="D549" s="102"/>
      <c r="E549" s="102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</row>
    <row r="550" spans="1:21" ht="15.75" customHeight="1" x14ac:dyDescent="0.2">
      <c r="A550" s="102"/>
      <c r="B550" s="102"/>
      <c r="C550" s="64"/>
      <c r="D550" s="102"/>
      <c r="E550" s="102"/>
      <c r="F550" s="102"/>
      <c r="G550" s="102"/>
      <c r="H550" s="102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</row>
    <row r="551" spans="1:21" ht="15.75" customHeight="1" x14ac:dyDescent="0.2">
      <c r="A551" s="102"/>
      <c r="B551" s="102"/>
      <c r="C551" s="64"/>
      <c r="D551" s="102"/>
      <c r="E551" s="102"/>
      <c r="F551" s="102"/>
      <c r="G551" s="102"/>
      <c r="H551" s="102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</row>
    <row r="552" spans="1:21" ht="15.75" customHeight="1" x14ac:dyDescent="0.2">
      <c r="A552" s="102"/>
      <c r="B552" s="102"/>
      <c r="C552" s="64"/>
      <c r="D552" s="102"/>
      <c r="E552" s="102"/>
      <c r="F552" s="102"/>
      <c r="G552" s="102"/>
      <c r="H552" s="102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</row>
    <row r="553" spans="1:21" ht="15.75" customHeight="1" x14ac:dyDescent="0.2">
      <c r="A553" s="102"/>
      <c r="B553" s="102"/>
      <c r="C553" s="64"/>
      <c r="D553" s="102"/>
      <c r="E553" s="102"/>
      <c r="F553" s="102"/>
      <c r="G553" s="102"/>
      <c r="H553" s="102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</row>
    <row r="554" spans="1:21" ht="15.75" customHeight="1" x14ac:dyDescent="0.2">
      <c r="A554" s="102"/>
      <c r="B554" s="102"/>
      <c r="C554" s="64"/>
      <c r="D554" s="102"/>
      <c r="E554" s="102"/>
      <c r="F554" s="102"/>
      <c r="G554" s="102"/>
      <c r="H554" s="102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</row>
    <row r="555" spans="1:21" ht="15.75" customHeight="1" x14ac:dyDescent="0.2">
      <c r="A555" s="102"/>
      <c r="B555" s="102"/>
      <c r="C555" s="64"/>
      <c r="D555" s="102"/>
      <c r="E555" s="102"/>
      <c r="F555" s="102"/>
      <c r="G555" s="102"/>
      <c r="H555" s="102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</row>
    <row r="556" spans="1:21" ht="15.75" customHeight="1" x14ac:dyDescent="0.2">
      <c r="A556" s="102"/>
      <c r="B556" s="102"/>
      <c r="C556" s="64"/>
      <c r="D556" s="102"/>
      <c r="E556" s="102"/>
      <c r="F556" s="102"/>
      <c r="G556" s="102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</row>
    <row r="557" spans="1:21" ht="15.75" customHeight="1" x14ac:dyDescent="0.2">
      <c r="A557" s="102"/>
      <c r="B557" s="102"/>
      <c r="C557" s="64"/>
      <c r="D557" s="102"/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</row>
    <row r="558" spans="1:21" ht="15.75" customHeight="1" x14ac:dyDescent="0.2">
      <c r="A558" s="102"/>
      <c r="B558" s="102"/>
      <c r="C558" s="64"/>
      <c r="D558" s="102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</row>
    <row r="559" spans="1:21" ht="15.75" customHeight="1" x14ac:dyDescent="0.2">
      <c r="A559" s="102"/>
      <c r="B559" s="102"/>
      <c r="C559" s="64"/>
      <c r="D559" s="102"/>
      <c r="E559" s="102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</row>
    <row r="560" spans="1:21" ht="15.75" customHeight="1" x14ac:dyDescent="0.2">
      <c r="A560" s="102"/>
      <c r="B560" s="102"/>
      <c r="C560" s="64"/>
      <c r="D560" s="102"/>
      <c r="E560" s="102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</row>
    <row r="561" spans="1:21" ht="15.75" customHeight="1" x14ac:dyDescent="0.2">
      <c r="A561" s="102"/>
      <c r="B561" s="102"/>
      <c r="C561" s="64"/>
      <c r="D561" s="102"/>
      <c r="E561" s="102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</row>
    <row r="562" spans="1:21" ht="15.75" customHeight="1" x14ac:dyDescent="0.2">
      <c r="A562" s="102"/>
      <c r="B562" s="102"/>
      <c r="C562" s="64"/>
      <c r="D562" s="102"/>
      <c r="E562" s="102"/>
      <c r="F562" s="102"/>
      <c r="G562" s="102"/>
      <c r="H562" s="102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</row>
    <row r="563" spans="1:21" ht="15.75" customHeight="1" x14ac:dyDescent="0.2">
      <c r="A563" s="102"/>
      <c r="B563" s="102"/>
      <c r="C563" s="64"/>
      <c r="D563" s="102"/>
      <c r="E563" s="102"/>
      <c r="F563" s="102"/>
      <c r="G563" s="102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</row>
    <row r="564" spans="1:21" ht="15.75" customHeight="1" x14ac:dyDescent="0.2">
      <c r="A564" s="102"/>
      <c r="B564" s="102"/>
      <c r="C564" s="64"/>
      <c r="D564" s="102"/>
      <c r="E564" s="102"/>
      <c r="F564" s="102"/>
      <c r="G564" s="102"/>
      <c r="H564" s="102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</row>
    <row r="565" spans="1:21" ht="15.75" customHeight="1" x14ac:dyDescent="0.2">
      <c r="A565" s="102"/>
      <c r="B565" s="102"/>
      <c r="C565" s="64"/>
      <c r="D565" s="102"/>
      <c r="E565" s="102"/>
      <c r="F565" s="102"/>
      <c r="G565" s="102"/>
      <c r="H565" s="102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</row>
    <row r="566" spans="1:21" ht="15.75" customHeight="1" x14ac:dyDescent="0.2">
      <c r="A566" s="102"/>
      <c r="B566" s="102"/>
      <c r="C566" s="64"/>
      <c r="D566" s="102"/>
      <c r="E566" s="102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</row>
    <row r="567" spans="1:21" ht="15.75" customHeight="1" x14ac:dyDescent="0.2">
      <c r="A567" s="102"/>
      <c r="B567" s="102"/>
      <c r="C567" s="64"/>
      <c r="D567" s="102"/>
      <c r="E567" s="102"/>
      <c r="F567" s="102"/>
      <c r="G567" s="102"/>
      <c r="H567" s="102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</row>
    <row r="568" spans="1:21" ht="15.75" customHeight="1" x14ac:dyDescent="0.2">
      <c r="A568" s="102"/>
      <c r="B568" s="102"/>
      <c r="C568" s="64"/>
      <c r="D568" s="102"/>
      <c r="E568" s="102"/>
      <c r="F568" s="102"/>
      <c r="G568" s="102"/>
      <c r="H568" s="102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</row>
    <row r="569" spans="1:21" ht="15.75" customHeight="1" x14ac:dyDescent="0.2">
      <c r="A569" s="102"/>
      <c r="B569" s="102"/>
      <c r="C569" s="64"/>
      <c r="D569" s="102"/>
      <c r="E569" s="102"/>
      <c r="F569" s="102"/>
      <c r="G569" s="102"/>
      <c r="H569" s="102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</row>
    <row r="570" spans="1:21" ht="15.75" customHeight="1" x14ac:dyDescent="0.2">
      <c r="A570" s="102"/>
      <c r="B570" s="102"/>
      <c r="C570" s="64"/>
      <c r="D570" s="102"/>
      <c r="E570" s="102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</row>
    <row r="571" spans="1:21" ht="15.75" customHeight="1" x14ac:dyDescent="0.2">
      <c r="A571" s="102"/>
      <c r="B571" s="102"/>
      <c r="C571" s="64"/>
      <c r="D571" s="102"/>
      <c r="E571" s="102"/>
      <c r="F571" s="102"/>
      <c r="G571" s="102"/>
      <c r="H571" s="102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</row>
    <row r="572" spans="1:21" ht="15.75" customHeight="1" x14ac:dyDescent="0.2">
      <c r="A572" s="102"/>
      <c r="B572" s="102"/>
      <c r="C572" s="64"/>
      <c r="D572" s="102"/>
      <c r="E572" s="102"/>
      <c r="F572" s="102"/>
      <c r="G572" s="102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</row>
    <row r="573" spans="1:21" ht="15.75" customHeight="1" x14ac:dyDescent="0.2">
      <c r="A573" s="102"/>
      <c r="B573" s="102"/>
      <c r="C573" s="64"/>
      <c r="D573" s="102"/>
      <c r="E573" s="102"/>
      <c r="F573" s="102"/>
      <c r="G573" s="102"/>
      <c r="H573" s="102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</row>
    <row r="574" spans="1:21" ht="15.75" customHeight="1" x14ac:dyDescent="0.2">
      <c r="A574" s="102"/>
      <c r="B574" s="102"/>
      <c r="C574" s="64"/>
      <c r="D574" s="102"/>
      <c r="E574" s="102"/>
      <c r="F574" s="102"/>
      <c r="G574" s="102"/>
      <c r="H574" s="102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</row>
    <row r="575" spans="1:21" ht="15.75" customHeight="1" x14ac:dyDescent="0.2">
      <c r="A575" s="102"/>
      <c r="B575" s="102"/>
      <c r="C575" s="64"/>
      <c r="D575" s="102"/>
      <c r="E575" s="102"/>
      <c r="F575" s="102"/>
      <c r="G575" s="102"/>
      <c r="H575" s="102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</row>
    <row r="576" spans="1:21" ht="15.75" customHeight="1" x14ac:dyDescent="0.2">
      <c r="A576" s="102"/>
      <c r="B576" s="102"/>
      <c r="C576" s="64"/>
      <c r="D576" s="102"/>
      <c r="E576" s="102"/>
      <c r="F576" s="102"/>
      <c r="G576" s="102"/>
      <c r="H576" s="102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</row>
    <row r="577" spans="1:21" ht="15.75" customHeight="1" x14ac:dyDescent="0.2">
      <c r="A577" s="102"/>
      <c r="B577" s="102"/>
      <c r="C577" s="64"/>
      <c r="D577" s="102"/>
      <c r="E577" s="102"/>
      <c r="F577" s="102"/>
      <c r="G577" s="102"/>
      <c r="H577" s="102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</row>
    <row r="578" spans="1:21" ht="15.75" customHeight="1" x14ac:dyDescent="0.2">
      <c r="A578" s="102"/>
      <c r="B578" s="102"/>
      <c r="C578" s="64"/>
      <c r="D578" s="102"/>
      <c r="E578" s="102"/>
      <c r="F578" s="102"/>
      <c r="G578" s="102"/>
      <c r="H578" s="102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</row>
    <row r="579" spans="1:21" ht="15.75" customHeight="1" x14ac:dyDescent="0.2">
      <c r="A579" s="102"/>
      <c r="B579" s="102"/>
      <c r="C579" s="64"/>
      <c r="D579" s="102"/>
      <c r="E579" s="102"/>
      <c r="F579" s="102"/>
      <c r="G579" s="102"/>
      <c r="H579" s="102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</row>
    <row r="580" spans="1:21" ht="15.75" customHeight="1" x14ac:dyDescent="0.2">
      <c r="A580" s="102"/>
      <c r="B580" s="102"/>
      <c r="C580" s="64"/>
      <c r="D580" s="102"/>
      <c r="E580" s="102"/>
      <c r="F580" s="102"/>
      <c r="G580" s="102"/>
      <c r="H580" s="102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</row>
    <row r="581" spans="1:21" ht="15.75" customHeight="1" x14ac:dyDescent="0.2">
      <c r="A581" s="102"/>
      <c r="B581" s="102"/>
      <c r="C581" s="64"/>
      <c r="D581" s="102"/>
      <c r="E581" s="102"/>
      <c r="F581" s="102"/>
      <c r="G581" s="102"/>
      <c r="H581" s="102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</row>
    <row r="582" spans="1:21" ht="15.75" customHeight="1" x14ac:dyDescent="0.2">
      <c r="A582" s="102"/>
      <c r="B582" s="102"/>
      <c r="C582" s="64"/>
      <c r="D582" s="102"/>
      <c r="E582" s="102"/>
      <c r="F582" s="102"/>
      <c r="G582" s="102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</row>
    <row r="583" spans="1:21" ht="15.75" customHeight="1" x14ac:dyDescent="0.2">
      <c r="A583" s="102"/>
      <c r="B583" s="102"/>
      <c r="C583" s="64"/>
      <c r="D583" s="102"/>
      <c r="E583" s="102"/>
      <c r="F583" s="102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</row>
    <row r="584" spans="1:21" ht="15.75" customHeight="1" x14ac:dyDescent="0.2">
      <c r="A584" s="102"/>
      <c r="B584" s="102"/>
      <c r="C584" s="64"/>
      <c r="D584" s="102"/>
      <c r="E584" s="102"/>
      <c r="F584" s="102"/>
      <c r="G584" s="102"/>
      <c r="H584" s="102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</row>
    <row r="585" spans="1:21" ht="15.75" customHeight="1" x14ac:dyDescent="0.2">
      <c r="A585" s="102"/>
      <c r="B585" s="102"/>
      <c r="C585" s="64"/>
      <c r="D585" s="102"/>
      <c r="E585" s="102"/>
      <c r="F585" s="102"/>
      <c r="G585" s="102"/>
      <c r="H585" s="102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</row>
    <row r="586" spans="1:21" ht="15.75" customHeight="1" x14ac:dyDescent="0.2">
      <c r="A586" s="102"/>
      <c r="B586" s="102"/>
      <c r="C586" s="64"/>
      <c r="D586" s="102"/>
      <c r="E586" s="102"/>
      <c r="F586" s="102"/>
      <c r="G586" s="102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</row>
    <row r="587" spans="1:21" ht="15.75" customHeight="1" x14ac:dyDescent="0.2">
      <c r="A587" s="102"/>
      <c r="B587" s="102"/>
      <c r="C587" s="64"/>
      <c r="D587" s="102"/>
      <c r="E587" s="102"/>
      <c r="F587" s="102"/>
      <c r="G587" s="102"/>
      <c r="H587" s="102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</row>
    <row r="588" spans="1:21" ht="15.75" customHeight="1" x14ac:dyDescent="0.2">
      <c r="A588" s="102"/>
      <c r="B588" s="102"/>
      <c r="C588" s="64"/>
      <c r="D588" s="102"/>
      <c r="E588" s="102"/>
      <c r="F588" s="102"/>
      <c r="G588" s="102"/>
      <c r="H588" s="102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</row>
    <row r="589" spans="1:21" ht="15.75" customHeight="1" x14ac:dyDescent="0.2">
      <c r="A589" s="102"/>
      <c r="B589" s="102"/>
      <c r="C589" s="64"/>
      <c r="D589" s="102"/>
      <c r="E589" s="102"/>
      <c r="F589" s="102"/>
      <c r="G589" s="102"/>
      <c r="H589" s="102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</row>
    <row r="590" spans="1:21" ht="15.75" customHeight="1" x14ac:dyDescent="0.2">
      <c r="A590" s="102"/>
      <c r="B590" s="102"/>
      <c r="C590" s="64"/>
      <c r="D590" s="102"/>
      <c r="E590" s="102"/>
      <c r="F590" s="102"/>
      <c r="G590" s="102"/>
      <c r="H590" s="102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</row>
    <row r="591" spans="1:21" ht="15.75" customHeight="1" x14ac:dyDescent="0.2">
      <c r="A591" s="102"/>
      <c r="B591" s="102"/>
      <c r="C591" s="64"/>
      <c r="D591" s="102"/>
      <c r="E591" s="102"/>
      <c r="F591" s="102"/>
      <c r="G591" s="102"/>
      <c r="H591" s="102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</row>
    <row r="592" spans="1:21" ht="15.75" customHeight="1" x14ac:dyDescent="0.2">
      <c r="A592" s="102"/>
      <c r="B592" s="102"/>
      <c r="C592" s="64"/>
      <c r="D592" s="102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</row>
    <row r="593" spans="1:21" ht="15.75" customHeight="1" x14ac:dyDescent="0.2">
      <c r="A593" s="102"/>
      <c r="B593" s="102"/>
      <c r="C593" s="64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</row>
    <row r="594" spans="1:21" ht="15.75" customHeight="1" x14ac:dyDescent="0.2">
      <c r="A594" s="102"/>
      <c r="B594" s="102"/>
      <c r="C594" s="64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</row>
    <row r="595" spans="1:21" ht="15.75" customHeight="1" x14ac:dyDescent="0.2">
      <c r="A595" s="102"/>
      <c r="B595" s="102"/>
      <c r="C595" s="64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</row>
    <row r="596" spans="1:21" ht="15.75" customHeight="1" x14ac:dyDescent="0.2">
      <c r="A596" s="102"/>
      <c r="B596" s="102"/>
      <c r="C596" s="64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</row>
    <row r="597" spans="1:21" ht="15.75" customHeight="1" x14ac:dyDescent="0.2">
      <c r="A597" s="102"/>
      <c r="B597" s="102"/>
      <c r="C597" s="64"/>
      <c r="D597" s="102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</row>
    <row r="598" spans="1:21" ht="15.75" customHeight="1" x14ac:dyDescent="0.2">
      <c r="A598" s="102"/>
      <c r="B598" s="102"/>
      <c r="C598" s="64"/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</row>
    <row r="599" spans="1:21" ht="15.75" customHeight="1" x14ac:dyDescent="0.2">
      <c r="A599" s="102"/>
      <c r="B599" s="102"/>
      <c r="C599" s="64"/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</row>
    <row r="600" spans="1:21" ht="15.75" customHeight="1" x14ac:dyDescent="0.2">
      <c r="A600" s="102"/>
      <c r="B600" s="102"/>
      <c r="C600" s="64"/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</row>
    <row r="601" spans="1:21" ht="15.75" customHeight="1" x14ac:dyDescent="0.2">
      <c r="A601" s="102"/>
      <c r="B601" s="102"/>
      <c r="C601" s="64"/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</row>
    <row r="602" spans="1:21" ht="15.75" customHeight="1" x14ac:dyDescent="0.2">
      <c r="A602" s="102"/>
      <c r="B602" s="102"/>
      <c r="C602" s="64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</row>
    <row r="603" spans="1:21" ht="15.75" customHeight="1" x14ac:dyDescent="0.2">
      <c r="A603" s="102"/>
      <c r="B603" s="102"/>
      <c r="C603" s="64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</row>
    <row r="604" spans="1:21" ht="15.75" customHeight="1" x14ac:dyDescent="0.2">
      <c r="A604" s="102"/>
      <c r="B604" s="102"/>
      <c r="C604" s="64"/>
      <c r="D604" s="102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</row>
    <row r="605" spans="1:21" ht="15.75" customHeight="1" x14ac:dyDescent="0.2">
      <c r="A605" s="102"/>
      <c r="B605" s="102"/>
      <c r="C605" s="64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</row>
    <row r="606" spans="1:21" ht="15.75" customHeight="1" x14ac:dyDescent="0.2">
      <c r="A606" s="102"/>
      <c r="B606" s="102"/>
      <c r="C606" s="64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</row>
    <row r="607" spans="1:21" ht="15.75" customHeight="1" x14ac:dyDescent="0.2">
      <c r="A607" s="102"/>
      <c r="B607" s="102"/>
      <c r="C607" s="64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</row>
    <row r="608" spans="1:21" ht="15.75" customHeight="1" x14ac:dyDescent="0.2">
      <c r="A608" s="102"/>
      <c r="B608" s="102"/>
      <c r="C608" s="64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</row>
    <row r="609" spans="1:21" ht="15.75" customHeight="1" x14ac:dyDescent="0.2">
      <c r="A609" s="102"/>
      <c r="B609" s="102"/>
      <c r="C609" s="64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</row>
    <row r="610" spans="1:21" ht="15.75" customHeight="1" x14ac:dyDescent="0.2">
      <c r="A610" s="102"/>
      <c r="B610" s="102"/>
      <c r="C610" s="64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</row>
    <row r="611" spans="1:21" ht="15.75" customHeight="1" x14ac:dyDescent="0.2">
      <c r="A611" s="102"/>
      <c r="B611" s="102"/>
      <c r="C611" s="64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</row>
    <row r="612" spans="1:21" ht="15.75" customHeight="1" x14ac:dyDescent="0.2">
      <c r="A612" s="102"/>
      <c r="B612" s="102"/>
      <c r="C612" s="64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</row>
    <row r="613" spans="1:21" ht="15.75" customHeight="1" x14ac:dyDescent="0.2">
      <c r="A613" s="102"/>
      <c r="B613" s="102"/>
      <c r="C613" s="64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</row>
    <row r="614" spans="1:21" ht="15.75" customHeight="1" x14ac:dyDescent="0.2">
      <c r="A614" s="102"/>
      <c r="B614" s="102"/>
      <c r="C614" s="64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</row>
    <row r="615" spans="1:21" ht="15.75" customHeight="1" x14ac:dyDescent="0.2">
      <c r="A615" s="102"/>
      <c r="B615" s="102"/>
      <c r="C615" s="64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</row>
    <row r="616" spans="1:21" ht="15.75" customHeight="1" x14ac:dyDescent="0.2">
      <c r="A616" s="102"/>
      <c r="B616" s="102"/>
      <c r="C616" s="64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</row>
    <row r="617" spans="1:21" ht="15.75" customHeight="1" x14ac:dyDescent="0.2">
      <c r="A617" s="102"/>
      <c r="B617" s="102"/>
      <c r="C617" s="64"/>
      <c r="D617" s="102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</row>
    <row r="618" spans="1:21" ht="15.75" customHeight="1" x14ac:dyDescent="0.2">
      <c r="A618" s="102"/>
      <c r="B618" s="102"/>
      <c r="C618" s="64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</row>
    <row r="619" spans="1:21" ht="15.75" customHeight="1" x14ac:dyDescent="0.2">
      <c r="A619" s="102"/>
      <c r="B619" s="102"/>
      <c r="C619" s="64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</row>
    <row r="620" spans="1:21" ht="15.75" customHeight="1" x14ac:dyDescent="0.2">
      <c r="A620" s="102"/>
      <c r="B620" s="102"/>
      <c r="C620" s="64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</row>
    <row r="621" spans="1:21" ht="15.75" customHeight="1" x14ac:dyDescent="0.2">
      <c r="A621" s="102"/>
      <c r="B621" s="102"/>
      <c r="C621" s="64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</row>
    <row r="622" spans="1:21" ht="15.75" customHeight="1" x14ac:dyDescent="0.2">
      <c r="A622" s="102"/>
      <c r="B622" s="102"/>
      <c r="C622" s="64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</row>
    <row r="623" spans="1:21" ht="15.75" customHeight="1" x14ac:dyDescent="0.2">
      <c r="A623" s="102"/>
      <c r="B623" s="102"/>
      <c r="C623" s="64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</row>
    <row r="624" spans="1:21" ht="15.75" customHeight="1" x14ac:dyDescent="0.2">
      <c r="A624" s="102"/>
      <c r="B624" s="102"/>
      <c r="C624" s="64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</row>
    <row r="625" spans="1:21" ht="15.75" customHeight="1" x14ac:dyDescent="0.2">
      <c r="A625" s="102"/>
      <c r="B625" s="102"/>
      <c r="C625" s="64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</row>
    <row r="626" spans="1:21" ht="15.75" customHeight="1" x14ac:dyDescent="0.2">
      <c r="A626" s="102"/>
      <c r="B626" s="102"/>
      <c r="C626" s="64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</row>
    <row r="627" spans="1:21" ht="15.75" customHeight="1" x14ac:dyDescent="0.2">
      <c r="A627" s="102"/>
      <c r="B627" s="102"/>
      <c r="C627" s="64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</row>
    <row r="628" spans="1:21" ht="15.75" customHeight="1" x14ac:dyDescent="0.2">
      <c r="A628" s="102"/>
      <c r="B628" s="102"/>
      <c r="C628" s="64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</row>
    <row r="629" spans="1:21" ht="15.75" customHeight="1" x14ac:dyDescent="0.2">
      <c r="A629" s="102"/>
      <c r="B629" s="102"/>
      <c r="C629" s="64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</row>
    <row r="630" spans="1:21" ht="15.75" customHeight="1" x14ac:dyDescent="0.2">
      <c r="A630" s="102"/>
      <c r="B630" s="102"/>
      <c r="C630" s="64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</row>
    <row r="631" spans="1:21" ht="15.75" customHeight="1" x14ac:dyDescent="0.2">
      <c r="A631" s="102"/>
      <c r="B631" s="102"/>
      <c r="C631" s="64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</row>
    <row r="632" spans="1:21" ht="15.75" customHeight="1" x14ac:dyDescent="0.2">
      <c r="A632" s="102"/>
      <c r="B632" s="102"/>
      <c r="C632" s="64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</row>
    <row r="633" spans="1:21" ht="15.75" customHeight="1" x14ac:dyDescent="0.2">
      <c r="A633" s="102"/>
      <c r="B633" s="102"/>
      <c r="C633" s="64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</row>
    <row r="634" spans="1:21" ht="15.75" customHeight="1" x14ac:dyDescent="0.2">
      <c r="A634" s="102"/>
      <c r="B634" s="102"/>
      <c r="C634" s="64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</row>
    <row r="635" spans="1:21" ht="15.75" customHeight="1" x14ac:dyDescent="0.2">
      <c r="A635" s="102"/>
      <c r="B635" s="102"/>
      <c r="C635" s="64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</row>
    <row r="636" spans="1:21" ht="15.75" customHeight="1" x14ac:dyDescent="0.2">
      <c r="A636" s="102"/>
      <c r="B636" s="102"/>
      <c r="C636" s="64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</row>
    <row r="637" spans="1:21" ht="15.75" customHeight="1" x14ac:dyDescent="0.2">
      <c r="A637" s="102"/>
      <c r="B637" s="102"/>
      <c r="C637" s="64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</row>
    <row r="638" spans="1:21" ht="15.75" customHeight="1" x14ac:dyDescent="0.2">
      <c r="A638" s="102"/>
      <c r="B638" s="102"/>
      <c r="C638" s="64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</row>
    <row r="639" spans="1:21" ht="15.75" customHeight="1" x14ac:dyDescent="0.2">
      <c r="A639" s="102"/>
      <c r="B639" s="102"/>
      <c r="C639" s="64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</row>
    <row r="640" spans="1:21" ht="15.75" customHeight="1" x14ac:dyDescent="0.2">
      <c r="A640" s="102"/>
      <c r="B640" s="102"/>
      <c r="C640" s="64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</row>
    <row r="641" spans="1:21" ht="15.75" customHeight="1" x14ac:dyDescent="0.2">
      <c r="A641" s="102"/>
      <c r="B641" s="102"/>
      <c r="C641" s="64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</row>
    <row r="642" spans="1:21" ht="15.75" customHeight="1" x14ac:dyDescent="0.2">
      <c r="A642" s="102"/>
      <c r="B642" s="102"/>
      <c r="C642" s="64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</row>
    <row r="643" spans="1:21" ht="15.75" customHeight="1" x14ac:dyDescent="0.2">
      <c r="A643" s="102"/>
      <c r="B643" s="102"/>
      <c r="C643" s="64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</row>
    <row r="644" spans="1:21" ht="15.75" customHeight="1" x14ac:dyDescent="0.2">
      <c r="A644" s="102"/>
      <c r="B644" s="102"/>
      <c r="C644" s="64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</row>
    <row r="645" spans="1:21" ht="15.75" customHeight="1" x14ac:dyDescent="0.2">
      <c r="A645" s="102"/>
      <c r="B645" s="102"/>
      <c r="C645" s="64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</row>
    <row r="646" spans="1:21" ht="15.75" customHeight="1" x14ac:dyDescent="0.2">
      <c r="A646" s="102"/>
      <c r="B646" s="102"/>
      <c r="C646" s="64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</row>
    <row r="647" spans="1:21" ht="15.75" customHeight="1" x14ac:dyDescent="0.2">
      <c r="A647" s="102"/>
      <c r="B647" s="102"/>
      <c r="C647" s="64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</row>
    <row r="648" spans="1:21" ht="15.75" customHeight="1" x14ac:dyDescent="0.2">
      <c r="A648" s="102"/>
      <c r="B648" s="102"/>
      <c r="C648" s="64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</row>
    <row r="649" spans="1:21" ht="15.75" customHeight="1" x14ac:dyDescent="0.2">
      <c r="A649" s="102"/>
      <c r="B649" s="102"/>
      <c r="C649" s="64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</row>
    <row r="650" spans="1:21" ht="15.75" customHeight="1" x14ac:dyDescent="0.2">
      <c r="A650" s="102"/>
      <c r="B650" s="102"/>
      <c r="C650" s="64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</row>
    <row r="651" spans="1:21" ht="15.75" customHeight="1" x14ac:dyDescent="0.2">
      <c r="A651" s="102"/>
      <c r="B651" s="102"/>
      <c r="C651" s="64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</row>
    <row r="652" spans="1:21" ht="15.75" customHeight="1" x14ac:dyDescent="0.2">
      <c r="A652" s="102"/>
      <c r="B652" s="102"/>
      <c r="C652" s="64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</row>
    <row r="653" spans="1:21" ht="15.75" customHeight="1" x14ac:dyDescent="0.2">
      <c r="A653" s="102"/>
      <c r="B653" s="102"/>
      <c r="C653" s="64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</row>
    <row r="654" spans="1:21" ht="15.75" customHeight="1" x14ac:dyDescent="0.2">
      <c r="A654" s="102"/>
      <c r="B654" s="102"/>
      <c r="C654" s="64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</row>
    <row r="655" spans="1:21" ht="15.75" customHeight="1" x14ac:dyDescent="0.2">
      <c r="A655" s="102"/>
      <c r="B655" s="102"/>
      <c r="C655" s="64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</row>
    <row r="656" spans="1:21" ht="15.75" customHeight="1" x14ac:dyDescent="0.2">
      <c r="A656" s="102"/>
      <c r="B656" s="102"/>
      <c r="C656" s="64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</row>
    <row r="657" spans="1:21" ht="15.75" customHeight="1" x14ac:dyDescent="0.2">
      <c r="A657" s="102"/>
      <c r="B657" s="102"/>
      <c r="C657" s="64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</row>
    <row r="658" spans="1:21" ht="15.75" customHeight="1" x14ac:dyDescent="0.2">
      <c r="A658" s="102"/>
      <c r="B658" s="102"/>
      <c r="C658" s="64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</row>
    <row r="659" spans="1:21" ht="15.75" customHeight="1" x14ac:dyDescent="0.2">
      <c r="A659" s="102"/>
      <c r="B659" s="102"/>
      <c r="C659" s="64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</row>
    <row r="660" spans="1:21" ht="15.75" customHeight="1" x14ac:dyDescent="0.2">
      <c r="A660" s="102"/>
      <c r="B660" s="102"/>
      <c r="C660" s="64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</row>
    <row r="661" spans="1:21" ht="15.75" customHeight="1" x14ac:dyDescent="0.2">
      <c r="A661" s="102"/>
      <c r="B661" s="102"/>
      <c r="C661" s="64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</row>
    <row r="662" spans="1:21" ht="15.75" customHeight="1" x14ac:dyDescent="0.2">
      <c r="A662" s="102"/>
      <c r="B662" s="102"/>
      <c r="C662" s="64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</row>
    <row r="663" spans="1:21" ht="15.75" customHeight="1" x14ac:dyDescent="0.2">
      <c r="A663" s="102"/>
      <c r="B663" s="102"/>
      <c r="C663" s="64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</row>
    <row r="664" spans="1:21" ht="15.75" customHeight="1" x14ac:dyDescent="0.2">
      <c r="A664" s="102"/>
      <c r="B664" s="102"/>
      <c r="C664" s="64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</row>
    <row r="665" spans="1:21" ht="15.75" customHeight="1" x14ac:dyDescent="0.2">
      <c r="A665" s="102"/>
      <c r="B665" s="102"/>
      <c r="C665" s="64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</row>
    <row r="666" spans="1:21" ht="15.75" customHeight="1" x14ac:dyDescent="0.2">
      <c r="A666" s="102"/>
      <c r="B666" s="102"/>
      <c r="C666" s="64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</row>
    <row r="667" spans="1:21" ht="15.75" customHeight="1" x14ac:dyDescent="0.2">
      <c r="A667" s="102"/>
      <c r="B667" s="102"/>
      <c r="C667" s="64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</row>
    <row r="668" spans="1:21" ht="15.75" customHeight="1" x14ac:dyDescent="0.2">
      <c r="A668" s="102"/>
      <c r="B668" s="102"/>
      <c r="C668" s="64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</row>
    <row r="669" spans="1:21" ht="15.75" customHeight="1" x14ac:dyDescent="0.2">
      <c r="A669" s="102"/>
      <c r="B669" s="102"/>
      <c r="C669" s="64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</row>
    <row r="670" spans="1:21" ht="15.75" customHeight="1" x14ac:dyDescent="0.2">
      <c r="A670" s="102"/>
      <c r="B670" s="102"/>
      <c r="C670" s="64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</row>
    <row r="671" spans="1:21" ht="15.75" customHeight="1" x14ac:dyDescent="0.2">
      <c r="A671" s="102"/>
      <c r="B671" s="102"/>
      <c r="C671" s="64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</row>
    <row r="672" spans="1:21" ht="15.75" customHeight="1" x14ac:dyDescent="0.2">
      <c r="A672" s="102"/>
      <c r="B672" s="102"/>
      <c r="C672" s="64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</row>
    <row r="673" spans="1:21" ht="15.75" customHeight="1" x14ac:dyDescent="0.2">
      <c r="A673" s="102"/>
      <c r="B673" s="102"/>
      <c r="C673" s="64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</row>
    <row r="674" spans="1:21" ht="15.75" customHeight="1" x14ac:dyDescent="0.2">
      <c r="A674" s="102"/>
      <c r="B674" s="102"/>
      <c r="C674" s="64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</row>
    <row r="675" spans="1:21" ht="15.75" customHeight="1" x14ac:dyDescent="0.2">
      <c r="A675" s="102"/>
      <c r="B675" s="102"/>
      <c r="C675" s="64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</row>
    <row r="676" spans="1:21" ht="15.75" customHeight="1" x14ac:dyDescent="0.2">
      <c r="A676" s="102"/>
      <c r="B676" s="102"/>
      <c r="C676" s="64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</row>
    <row r="677" spans="1:21" ht="15.75" customHeight="1" x14ac:dyDescent="0.2">
      <c r="A677" s="102"/>
      <c r="B677" s="102"/>
      <c r="C677" s="64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</row>
    <row r="678" spans="1:21" ht="15.75" customHeight="1" x14ac:dyDescent="0.2">
      <c r="A678" s="102"/>
      <c r="B678" s="102"/>
      <c r="C678" s="64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</row>
    <row r="679" spans="1:21" ht="15.75" customHeight="1" x14ac:dyDescent="0.2">
      <c r="A679" s="102"/>
      <c r="B679" s="102"/>
      <c r="C679" s="64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</row>
    <row r="680" spans="1:21" ht="15.75" customHeight="1" x14ac:dyDescent="0.2">
      <c r="A680" s="102"/>
      <c r="B680" s="102"/>
      <c r="C680" s="64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</row>
    <row r="681" spans="1:21" ht="15.75" customHeight="1" x14ac:dyDescent="0.2">
      <c r="A681" s="102"/>
      <c r="B681" s="102"/>
      <c r="C681" s="64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</row>
    <row r="682" spans="1:21" ht="15.75" customHeight="1" x14ac:dyDescent="0.2">
      <c r="A682" s="102"/>
      <c r="B682" s="102"/>
      <c r="C682" s="64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</row>
    <row r="683" spans="1:21" ht="15.75" customHeight="1" x14ac:dyDescent="0.2">
      <c r="A683" s="102"/>
      <c r="B683" s="102"/>
      <c r="C683" s="64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</row>
    <row r="684" spans="1:21" ht="15.75" customHeight="1" x14ac:dyDescent="0.2">
      <c r="A684" s="102"/>
      <c r="B684" s="102"/>
      <c r="C684" s="64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</row>
    <row r="685" spans="1:21" ht="15.75" customHeight="1" x14ac:dyDescent="0.2">
      <c r="A685" s="102"/>
      <c r="B685" s="102"/>
      <c r="C685" s="64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</row>
    <row r="686" spans="1:21" ht="15.75" customHeight="1" x14ac:dyDescent="0.2">
      <c r="A686" s="102"/>
      <c r="B686" s="102"/>
      <c r="C686" s="64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</row>
    <row r="687" spans="1:21" ht="15.75" customHeight="1" x14ac:dyDescent="0.2">
      <c r="A687" s="102"/>
      <c r="B687" s="102"/>
      <c r="C687" s="64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</row>
    <row r="688" spans="1:21" ht="15.75" customHeight="1" x14ac:dyDescent="0.2">
      <c r="A688" s="102"/>
      <c r="B688" s="102"/>
      <c r="C688" s="64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</row>
    <row r="689" spans="1:21" ht="15.75" customHeight="1" x14ac:dyDescent="0.2">
      <c r="A689" s="102"/>
      <c r="B689" s="102"/>
      <c r="C689" s="64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</row>
    <row r="690" spans="1:21" ht="15.75" customHeight="1" x14ac:dyDescent="0.2">
      <c r="A690" s="102"/>
      <c r="B690" s="102"/>
      <c r="C690" s="64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</row>
    <row r="691" spans="1:21" ht="15.75" customHeight="1" x14ac:dyDescent="0.2">
      <c r="A691" s="102"/>
      <c r="B691" s="102"/>
      <c r="C691" s="64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</row>
    <row r="692" spans="1:21" ht="15.75" customHeight="1" x14ac:dyDescent="0.2">
      <c r="A692" s="102"/>
      <c r="B692" s="102"/>
      <c r="C692" s="64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</row>
    <row r="693" spans="1:21" ht="15.75" customHeight="1" x14ac:dyDescent="0.2">
      <c r="A693" s="102"/>
      <c r="B693" s="102"/>
      <c r="C693" s="64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</row>
    <row r="694" spans="1:21" ht="15.75" customHeight="1" x14ac:dyDescent="0.2">
      <c r="A694" s="102"/>
      <c r="B694" s="102"/>
      <c r="C694" s="64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</row>
    <row r="695" spans="1:21" ht="15.75" customHeight="1" x14ac:dyDescent="0.2">
      <c r="A695" s="102"/>
      <c r="B695" s="102"/>
      <c r="C695" s="64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</row>
    <row r="696" spans="1:21" ht="15.75" customHeight="1" x14ac:dyDescent="0.2">
      <c r="A696" s="102"/>
      <c r="B696" s="102"/>
      <c r="C696" s="64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</row>
    <row r="697" spans="1:21" ht="15.75" customHeight="1" x14ac:dyDescent="0.2">
      <c r="A697" s="102"/>
      <c r="B697" s="102"/>
      <c r="C697" s="64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</row>
    <row r="698" spans="1:21" ht="15.75" customHeight="1" x14ac:dyDescent="0.2">
      <c r="A698" s="102"/>
      <c r="B698" s="102"/>
      <c r="C698" s="64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</row>
    <row r="699" spans="1:21" ht="15.75" customHeight="1" x14ac:dyDescent="0.2">
      <c r="A699" s="102"/>
      <c r="B699" s="102"/>
      <c r="C699" s="64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</row>
    <row r="700" spans="1:21" ht="15.75" customHeight="1" x14ac:dyDescent="0.2">
      <c r="A700" s="102"/>
      <c r="B700" s="102"/>
      <c r="C700" s="64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</row>
    <row r="701" spans="1:21" ht="15.75" customHeight="1" x14ac:dyDescent="0.2">
      <c r="A701" s="102"/>
      <c r="B701" s="102"/>
      <c r="C701" s="64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</row>
    <row r="702" spans="1:21" ht="15.75" customHeight="1" x14ac:dyDescent="0.2">
      <c r="A702" s="102"/>
      <c r="B702" s="102"/>
      <c r="C702" s="64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</row>
    <row r="703" spans="1:21" ht="15.75" customHeight="1" x14ac:dyDescent="0.2">
      <c r="A703" s="102"/>
      <c r="B703" s="102"/>
      <c r="C703" s="64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</row>
    <row r="704" spans="1:21" ht="15.75" customHeight="1" x14ac:dyDescent="0.2">
      <c r="A704" s="102"/>
      <c r="B704" s="102"/>
      <c r="C704" s="64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</row>
    <row r="705" spans="1:21" ht="15.75" customHeight="1" x14ac:dyDescent="0.2">
      <c r="A705" s="102"/>
      <c r="B705" s="102"/>
      <c r="C705" s="64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</row>
    <row r="706" spans="1:21" ht="15.75" customHeight="1" x14ac:dyDescent="0.2">
      <c r="A706" s="102"/>
      <c r="B706" s="102"/>
      <c r="C706" s="64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</row>
    <row r="707" spans="1:21" ht="15.75" customHeight="1" x14ac:dyDescent="0.2">
      <c r="A707" s="102"/>
      <c r="B707" s="102"/>
      <c r="C707" s="64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</row>
    <row r="708" spans="1:21" ht="15.75" customHeight="1" x14ac:dyDescent="0.2">
      <c r="A708" s="102"/>
      <c r="B708" s="102"/>
      <c r="C708" s="64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</row>
    <row r="709" spans="1:21" ht="15.75" customHeight="1" x14ac:dyDescent="0.2">
      <c r="A709" s="102"/>
      <c r="B709" s="102"/>
      <c r="C709" s="64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</row>
    <row r="710" spans="1:21" ht="15.75" customHeight="1" x14ac:dyDescent="0.2">
      <c r="A710" s="102"/>
      <c r="B710" s="102"/>
      <c r="C710" s="64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</row>
    <row r="711" spans="1:21" ht="15.75" customHeight="1" x14ac:dyDescent="0.2">
      <c r="A711" s="102"/>
      <c r="B711" s="102"/>
      <c r="C711" s="64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</row>
    <row r="712" spans="1:21" ht="15.75" customHeight="1" x14ac:dyDescent="0.2">
      <c r="A712" s="102"/>
      <c r="B712" s="102"/>
      <c r="C712" s="64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</row>
    <row r="713" spans="1:21" ht="15.75" customHeight="1" x14ac:dyDescent="0.2">
      <c r="A713" s="102"/>
      <c r="B713" s="102"/>
      <c r="C713" s="64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</row>
    <row r="714" spans="1:21" ht="15.75" customHeight="1" x14ac:dyDescent="0.2">
      <c r="A714" s="102"/>
      <c r="B714" s="102"/>
      <c r="C714" s="64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</row>
    <row r="715" spans="1:21" ht="15.75" customHeight="1" x14ac:dyDescent="0.2">
      <c r="A715" s="102"/>
      <c r="B715" s="102"/>
      <c r="C715" s="64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</row>
    <row r="716" spans="1:21" ht="15.75" customHeight="1" x14ac:dyDescent="0.2">
      <c r="A716" s="102"/>
      <c r="B716" s="102"/>
      <c r="C716" s="64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</row>
    <row r="717" spans="1:21" ht="15.75" customHeight="1" x14ac:dyDescent="0.2">
      <c r="A717" s="102"/>
      <c r="B717" s="102"/>
      <c r="C717" s="64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</row>
    <row r="718" spans="1:21" ht="15.75" customHeight="1" x14ac:dyDescent="0.2">
      <c r="A718" s="102"/>
      <c r="B718" s="102"/>
      <c r="C718" s="64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</row>
    <row r="719" spans="1:21" ht="15.75" customHeight="1" x14ac:dyDescent="0.2">
      <c r="A719" s="102"/>
      <c r="B719" s="102"/>
      <c r="C719" s="64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</row>
    <row r="720" spans="1:21" ht="15.75" customHeight="1" x14ac:dyDescent="0.2">
      <c r="A720" s="102"/>
      <c r="B720" s="102"/>
      <c r="C720" s="64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</row>
    <row r="721" spans="1:21" ht="15.75" customHeight="1" x14ac:dyDescent="0.2">
      <c r="A721" s="102"/>
      <c r="B721" s="102"/>
      <c r="C721" s="64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</row>
    <row r="722" spans="1:21" ht="15.75" customHeight="1" x14ac:dyDescent="0.2">
      <c r="A722" s="102"/>
      <c r="B722" s="102"/>
      <c r="C722" s="64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</row>
    <row r="723" spans="1:21" ht="15.75" customHeight="1" x14ac:dyDescent="0.2">
      <c r="A723" s="102"/>
      <c r="B723" s="102"/>
      <c r="C723" s="64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</row>
    <row r="724" spans="1:21" ht="15.75" customHeight="1" x14ac:dyDescent="0.2">
      <c r="A724" s="102"/>
      <c r="B724" s="102"/>
      <c r="C724" s="64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</row>
    <row r="725" spans="1:21" ht="15.75" customHeight="1" x14ac:dyDescent="0.2">
      <c r="A725" s="102"/>
      <c r="B725" s="102"/>
      <c r="C725" s="64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</row>
    <row r="726" spans="1:21" ht="15.75" customHeight="1" x14ac:dyDescent="0.2">
      <c r="A726" s="102"/>
      <c r="B726" s="102"/>
      <c r="C726" s="64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</row>
    <row r="727" spans="1:21" ht="15.75" customHeight="1" x14ac:dyDescent="0.2">
      <c r="A727" s="102"/>
      <c r="B727" s="102"/>
      <c r="C727" s="64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</row>
    <row r="728" spans="1:21" ht="15.75" customHeight="1" x14ac:dyDescent="0.2">
      <c r="A728" s="102"/>
      <c r="B728" s="102"/>
      <c r="C728" s="64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</row>
    <row r="729" spans="1:21" ht="15.75" customHeight="1" x14ac:dyDescent="0.2">
      <c r="A729" s="102"/>
      <c r="B729" s="102"/>
      <c r="C729" s="64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</row>
    <row r="730" spans="1:21" ht="15.75" customHeight="1" x14ac:dyDescent="0.2">
      <c r="A730" s="102"/>
      <c r="B730" s="102"/>
      <c r="C730" s="64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</row>
    <row r="731" spans="1:21" ht="15.75" customHeight="1" x14ac:dyDescent="0.2">
      <c r="A731" s="102"/>
      <c r="B731" s="102"/>
      <c r="C731" s="64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</row>
    <row r="732" spans="1:21" ht="15.75" customHeight="1" x14ac:dyDescent="0.2">
      <c r="A732" s="102"/>
      <c r="B732" s="102"/>
      <c r="C732" s="64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</row>
    <row r="733" spans="1:21" ht="15.75" customHeight="1" x14ac:dyDescent="0.2">
      <c r="A733" s="102"/>
      <c r="B733" s="102"/>
      <c r="C733" s="64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</row>
    <row r="734" spans="1:21" ht="15.75" customHeight="1" x14ac:dyDescent="0.2">
      <c r="A734" s="102"/>
      <c r="B734" s="102"/>
      <c r="C734" s="64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</row>
    <row r="735" spans="1:21" ht="15.75" customHeight="1" x14ac:dyDescent="0.2">
      <c r="A735" s="102"/>
      <c r="B735" s="102"/>
      <c r="C735" s="64"/>
      <c r="D735" s="102"/>
      <c r="E735" s="102"/>
      <c r="F735" s="102"/>
      <c r="G735" s="102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</row>
    <row r="736" spans="1:21" ht="15.75" customHeight="1" x14ac:dyDescent="0.2">
      <c r="A736" s="102"/>
      <c r="B736" s="102"/>
      <c r="C736" s="64"/>
      <c r="D736" s="102"/>
      <c r="E736" s="102"/>
      <c r="F736" s="102"/>
      <c r="G736" s="102"/>
      <c r="H736" s="102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</row>
    <row r="737" spans="1:21" ht="15.75" customHeight="1" x14ac:dyDescent="0.2">
      <c r="A737" s="102"/>
      <c r="B737" s="102"/>
      <c r="C737" s="64"/>
      <c r="D737" s="102"/>
      <c r="E737" s="102"/>
      <c r="F737" s="102"/>
      <c r="G737" s="102"/>
      <c r="H737" s="102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</row>
    <row r="738" spans="1:21" ht="15.75" customHeight="1" x14ac:dyDescent="0.2">
      <c r="A738" s="102"/>
      <c r="B738" s="102"/>
      <c r="C738" s="64"/>
      <c r="D738" s="102"/>
      <c r="E738" s="102"/>
      <c r="F738" s="102"/>
      <c r="G738" s="102"/>
      <c r="H738" s="102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</row>
    <row r="739" spans="1:21" ht="15.75" customHeight="1" x14ac:dyDescent="0.2">
      <c r="A739" s="102"/>
      <c r="B739" s="102"/>
      <c r="C739" s="64"/>
      <c r="D739" s="102"/>
      <c r="E739" s="102"/>
      <c r="F739" s="102"/>
      <c r="G739" s="102"/>
      <c r="H739" s="102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</row>
    <row r="740" spans="1:21" ht="15.75" customHeight="1" x14ac:dyDescent="0.2">
      <c r="A740" s="102"/>
      <c r="B740" s="102"/>
      <c r="C740" s="64"/>
      <c r="D740" s="102"/>
      <c r="E740" s="102"/>
      <c r="F740" s="102"/>
      <c r="G740" s="102"/>
      <c r="H740" s="102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</row>
    <row r="741" spans="1:21" ht="15.75" customHeight="1" x14ac:dyDescent="0.2">
      <c r="A741" s="102"/>
      <c r="B741" s="102"/>
      <c r="C741" s="64"/>
      <c r="D741" s="102"/>
      <c r="E741" s="102"/>
      <c r="F741" s="102"/>
      <c r="G741" s="102"/>
      <c r="H741" s="102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</row>
    <row r="742" spans="1:21" ht="15.75" customHeight="1" x14ac:dyDescent="0.2">
      <c r="A742" s="102"/>
      <c r="B742" s="102"/>
      <c r="C742" s="64"/>
      <c r="D742" s="102"/>
      <c r="E742" s="102"/>
      <c r="F742" s="102"/>
      <c r="G742" s="102"/>
      <c r="H742" s="102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</row>
    <row r="743" spans="1:21" ht="15.75" customHeight="1" x14ac:dyDescent="0.2">
      <c r="A743" s="102"/>
      <c r="B743" s="102"/>
      <c r="C743" s="64"/>
      <c r="D743" s="102"/>
      <c r="E743" s="102"/>
      <c r="F743" s="102"/>
      <c r="G743" s="102"/>
      <c r="H743" s="102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</row>
    <row r="744" spans="1:21" ht="15.75" customHeight="1" x14ac:dyDescent="0.2">
      <c r="A744" s="102"/>
      <c r="B744" s="102"/>
      <c r="C744" s="64"/>
      <c r="D744" s="102"/>
      <c r="E744" s="102"/>
      <c r="F744" s="102"/>
      <c r="G744" s="102"/>
      <c r="H744" s="102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</row>
    <row r="745" spans="1:21" ht="15.75" customHeight="1" x14ac:dyDescent="0.2">
      <c r="A745" s="102"/>
      <c r="B745" s="102"/>
      <c r="C745" s="64"/>
      <c r="D745" s="102"/>
      <c r="E745" s="102"/>
      <c r="F745" s="102"/>
      <c r="G745" s="102"/>
      <c r="H745" s="102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</row>
    <row r="746" spans="1:21" ht="15.75" customHeight="1" x14ac:dyDescent="0.2">
      <c r="A746" s="102"/>
      <c r="B746" s="102"/>
      <c r="C746" s="64"/>
      <c r="D746" s="102"/>
      <c r="E746" s="102"/>
      <c r="F746" s="102"/>
      <c r="G746" s="102"/>
      <c r="H746" s="102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</row>
    <row r="747" spans="1:21" ht="15.75" customHeight="1" x14ac:dyDescent="0.2">
      <c r="A747" s="102"/>
      <c r="B747" s="102"/>
      <c r="C747" s="64"/>
      <c r="D747" s="102"/>
      <c r="E747" s="102"/>
      <c r="F747" s="102"/>
      <c r="G747" s="102"/>
      <c r="H747" s="102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</row>
    <row r="748" spans="1:21" ht="15.75" customHeight="1" x14ac:dyDescent="0.2">
      <c r="A748" s="102"/>
      <c r="B748" s="102"/>
      <c r="C748" s="64"/>
      <c r="D748" s="102"/>
      <c r="E748" s="102"/>
      <c r="F748" s="102"/>
      <c r="G748" s="102"/>
      <c r="H748" s="102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</row>
    <row r="749" spans="1:21" ht="15.75" customHeight="1" x14ac:dyDescent="0.2">
      <c r="A749" s="102"/>
      <c r="B749" s="102"/>
      <c r="C749" s="64"/>
      <c r="D749" s="102"/>
      <c r="E749" s="102"/>
      <c r="F749" s="102"/>
      <c r="G749" s="102"/>
      <c r="H749" s="102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</row>
    <row r="750" spans="1:21" ht="15.75" customHeight="1" x14ac:dyDescent="0.2">
      <c r="A750" s="102"/>
      <c r="B750" s="102"/>
      <c r="C750" s="64"/>
      <c r="D750" s="102"/>
      <c r="E750" s="102"/>
      <c r="F750" s="102"/>
      <c r="G750" s="102"/>
      <c r="H750" s="102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</row>
    <row r="751" spans="1:21" ht="15.75" customHeight="1" x14ac:dyDescent="0.2">
      <c r="A751" s="102"/>
      <c r="B751" s="102"/>
      <c r="C751" s="64"/>
      <c r="D751" s="102"/>
      <c r="E751" s="102"/>
      <c r="F751" s="102"/>
      <c r="G751" s="102"/>
      <c r="H751" s="102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</row>
    <row r="752" spans="1:21" ht="15.75" customHeight="1" x14ac:dyDescent="0.2">
      <c r="A752" s="102"/>
      <c r="B752" s="102"/>
      <c r="C752" s="64"/>
      <c r="D752" s="102"/>
      <c r="E752" s="102"/>
      <c r="F752" s="102"/>
      <c r="G752" s="102"/>
      <c r="H752" s="102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</row>
    <row r="753" spans="1:21" ht="15.75" customHeight="1" x14ac:dyDescent="0.2">
      <c r="A753" s="102"/>
      <c r="B753" s="102"/>
      <c r="C753" s="64"/>
      <c r="D753" s="102"/>
      <c r="E753" s="102"/>
      <c r="F753" s="102"/>
      <c r="G753" s="102"/>
      <c r="H753" s="102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</row>
    <row r="754" spans="1:21" ht="15.75" customHeight="1" x14ac:dyDescent="0.2">
      <c r="A754" s="102"/>
      <c r="B754" s="102"/>
      <c r="C754" s="64"/>
      <c r="D754" s="102"/>
      <c r="E754" s="102"/>
      <c r="F754" s="102"/>
      <c r="G754" s="102"/>
      <c r="H754" s="102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</row>
    <row r="755" spans="1:21" ht="15.75" customHeight="1" x14ac:dyDescent="0.2">
      <c r="A755" s="102"/>
      <c r="B755" s="102"/>
      <c r="C755" s="64"/>
      <c r="D755" s="102"/>
      <c r="E755" s="102"/>
      <c r="F755" s="102"/>
      <c r="G755" s="102"/>
      <c r="H755" s="102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</row>
    <row r="756" spans="1:21" ht="15.75" customHeight="1" x14ac:dyDescent="0.2">
      <c r="A756" s="102"/>
      <c r="B756" s="102"/>
      <c r="C756" s="64"/>
      <c r="D756" s="102"/>
      <c r="E756" s="102"/>
      <c r="F756" s="102"/>
      <c r="G756" s="102"/>
      <c r="H756" s="102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</row>
    <row r="757" spans="1:21" ht="15.75" customHeight="1" x14ac:dyDescent="0.2">
      <c r="A757" s="102"/>
      <c r="B757" s="102"/>
      <c r="C757" s="64"/>
      <c r="D757" s="102"/>
      <c r="E757" s="102"/>
      <c r="F757" s="102"/>
      <c r="G757" s="102"/>
      <c r="H757" s="102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</row>
    <row r="758" spans="1:21" ht="15.75" customHeight="1" x14ac:dyDescent="0.2">
      <c r="A758" s="102"/>
      <c r="B758" s="102"/>
      <c r="C758" s="64"/>
      <c r="D758" s="102"/>
      <c r="E758" s="102"/>
      <c r="F758" s="102"/>
      <c r="G758" s="102"/>
      <c r="H758" s="102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</row>
    <row r="759" spans="1:21" ht="15.75" customHeight="1" x14ac:dyDescent="0.2">
      <c r="A759" s="102"/>
      <c r="B759" s="102"/>
      <c r="C759" s="64"/>
      <c r="D759" s="102"/>
      <c r="E759" s="102"/>
      <c r="F759" s="102"/>
      <c r="G759" s="102"/>
      <c r="H759" s="102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</row>
    <row r="760" spans="1:21" ht="15.75" customHeight="1" x14ac:dyDescent="0.2">
      <c r="A760" s="102"/>
      <c r="B760" s="102"/>
      <c r="C760" s="64"/>
      <c r="D760" s="102"/>
      <c r="E760" s="102"/>
      <c r="F760" s="102"/>
      <c r="G760" s="102"/>
      <c r="H760" s="102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</row>
    <row r="761" spans="1:21" ht="15.75" customHeight="1" x14ac:dyDescent="0.2">
      <c r="A761" s="102"/>
      <c r="B761" s="102"/>
      <c r="C761" s="64"/>
      <c r="D761" s="102"/>
      <c r="E761" s="102"/>
      <c r="F761" s="102"/>
      <c r="G761" s="102"/>
      <c r="H761" s="102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</row>
    <row r="762" spans="1:21" ht="15.75" customHeight="1" x14ac:dyDescent="0.2">
      <c r="A762" s="102"/>
      <c r="B762" s="102"/>
      <c r="C762" s="64"/>
      <c r="D762" s="102"/>
      <c r="E762" s="102"/>
      <c r="F762" s="102"/>
      <c r="G762" s="102"/>
      <c r="H762" s="102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</row>
    <row r="763" spans="1:21" ht="15.75" customHeight="1" x14ac:dyDescent="0.2">
      <c r="A763" s="102"/>
      <c r="B763" s="102"/>
      <c r="C763" s="64"/>
      <c r="D763" s="102"/>
      <c r="E763" s="102"/>
      <c r="F763" s="102"/>
      <c r="G763" s="102"/>
      <c r="H763" s="102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</row>
    <row r="764" spans="1:21" ht="15.75" customHeight="1" x14ac:dyDescent="0.2">
      <c r="A764" s="102"/>
      <c r="B764" s="102"/>
      <c r="C764" s="64"/>
      <c r="D764" s="102"/>
      <c r="E764" s="102"/>
      <c r="F764" s="102"/>
      <c r="G764" s="102"/>
      <c r="H764" s="102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</row>
    <row r="765" spans="1:21" ht="15.75" customHeight="1" x14ac:dyDescent="0.2">
      <c r="A765" s="102"/>
      <c r="B765" s="102"/>
      <c r="C765" s="64"/>
      <c r="D765" s="102"/>
      <c r="E765" s="102"/>
      <c r="F765" s="102"/>
      <c r="G765" s="102"/>
      <c r="H765" s="102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</row>
    <row r="766" spans="1:21" ht="15.75" customHeight="1" x14ac:dyDescent="0.2">
      <c r="A766" s="102"/>
      <c r="B766" s="102"/>
      <c r="C766" s="64"/>
      <c r="D766" s="102"/>
      <c r="E766" s="102"/>
      <c r="F766" s="102"/>
      <c r="G766" s="102"/>
      <c r="H766" s="102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</row>
    <row r="767" spans="1:21" ht="15.75" customHeight="1" x14ac:dyDescent="0.2">
      <c r="A767" s="102"/>
      <c r="B767" s="102"/>
      <c r="C767" s="64"/>
      <c r="D767" s="102"/>
      <c r="E767" s="102"/>
      <c r="F767" s="102"/>
      <c r="G767" s="102"/>
      <c r="H767" s="102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</row>
    <row r="768" spans="1:21" ht="15.75" customHeight="1" x14ac:dyDescent="0.2">
      <c r="A768" s="102"/>
      <c r="B768" s="102"/>
      <c r="C768" s="64"/>
      <c r="D768" s="102"/>
      <c r="E768" s="102"/>
      <c r="F768" s="102"/>
      <c r="G768" s="102"/>
      <c r="H768" s="102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</row>
    <row r="769" spans="1:21" ht="15.75" customHeight="1" x14ac:dyDescent="0.2">
      <c r="A769" s="102"/>
      <c r="B769" s="102"/>
      <c r="C769" s="64"/>
      <c r="D769" s="102"/>
      <c r="E769" s="102"/>
      <c r="F769" s="102"/>
      <c r="G769" s="102"/>
      <c r="H769" s="102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</row>
    <row r="770" spans="1:21" ht="15.75" customHeight="1" x14ac:dyDescent="0.2">
      <c r="A770" s="102"/>
      <c r="B770" s="102"/>
      <c r="C770" s="64"/>
      <c r="D770" s="102"/>
      <c r="E770" s="102"/>
      <c r="F770" s="102"/>
      <c r="G770" s="102"/>
      <c r="H770" s="102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</row>
    <row r="771" spans="1:21" ht="15.75" customHeight="1" x14ac:dyDescent="0.2">
      <c r="A771" s="102"/>
      <c r="B771" s="102"/>
      <c r="C771" s="64"/>
      <c r="D771" s="102"/>
      <c r="E771" s="102"/>
      <c r="F771" s="102"/>
      <c r="G771" s="102"/>
      <c r="H771" s="102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</row>
    <row r="772" spans="1:21" ht="15.75" customHeight="1" x14ac:dyDescent="0.2">
      <c r="A772" s="102"/>
      <c r="B772" s="102"/>
      <c r="C772" s="64"/>
      <c r="D772" s="102"/>
      <c r="E772" s="102"/>
      <c r="F772" s="102"/>
      <c r="G772" s="102"/>
      <c r="H772" s="102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</row>
    <row r="773" spans="1:21" ht="15.75" customHeight="1" x14ac:dyDescent="0.2">
      <c r="A773" s="102"/>
      <c r="B773" s="102"/>
      <c r="C773" s="64"/>
      <c r="D773" s="102"/>
      <c r="E773" s="102"/>
      <c r="F773" s="102"/>
      <c r="G773" s="102"/>
      <c r="H773" s="102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</row>
    <row r="774" spans="1:21" ht="15.75" customHeight="1" x14ac:dyDescent="0.2">
      <c r="A774" s="102"/>
      <c r="B774" s="102"/>
      <c r="C774" s="64"/>
      <c r="D774" s="102"/>
      <c r="E774" s="102"/>
      <c r="F774" s="102"/>
      <c r="G774" s="102"/>
      <c r="H774" s="102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</row>
    <row r="775" spans="1:21" ht="15.75" customHeight="1" x14ac:dyDescent="0.2">
      <c r="A775" s="102"/>
      <c r="B775" s="102"/>
      <c r="C775" s="64"/>
      <c r="D775" s="102"/>
      <c r="E775" s="102"/>
      <c r="F775" s="102"/>
      <c r="G775" s="102"/>
      <c r="H775" s="102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</row>
    <row r="776" spans="1:21" ht="15.75" customHeight="1" x14ac:dyDescent="0.2">
      <c r="A776" s="102"/>
      <c r="B776" s="102"/>
      <c r="C776" s="64"/>
      <c r="D776" s="102"/>
      <c r="E776" s="102"/>
      <c r="F776" s="102"/>
      <c r="G776" s="102"/>
      <c r="H776" s="102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</row>
    <row r="777" spans="1:21" ht="15.75" customHeight="1" x14ac:dyDescent="0.2">
      <c r="A777" s="102"/>
      <c r="B777" s="102"/>
      <c r="C777" s="64"/>
      <c r="D777" s="102"/>
      <c r="E777" s="102"/>
      <c r="F777" s="102"/>
      <c r="G777" s="102"/>
      <c r="H777" s="102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</row>
    <row r="778" spans="1:21" ht="15.75" customHeight="1" x14ac:dyDescent="0.2">
      <c r="A778" s="102"/>
      <c r="B778" s="102"/>
      <c r="C778" s="64"/>
      <c r="D778" s="102"/>
      <c r="E778" s="102"/>
      <c r="F778" s="102"/>
      <c r="G778" s="102"/>
      <c r="H778" s="102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</row>
    <row r="779" spans="1:21" ht="15.75" customHeight="1" x14ac:dyDescent="0.2">
      <c r="A779" s="102"/>
      <c r="B779" s="102"/>
      <c r="C779" s="64"/>
      <c r="D779" s="102"/>
      <c r="E779" s="102"/>
      <c r="F779" s="102"/>
      <c r="G779" s="102"/>
      <c r="H779" s="102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</row>
    <row r="780" spans="1:21" ht="15.75" customHeight="1" x14ac:dyDescent="0.2">
      <c r="A780" s="102"/>
      <c r="B780" s="102"/>
      <c r="C780" s="64"/>
      <c r="D780" s="102"/>
      <c r="E780" s="102"/>
      <c r="F780" s="102"/>
      <c r="G780" s="102"/>
      <c r="H780" s="102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</row>
    <row r="781" spans="1:21" ht="15.75" customHeight="1" x14ac:dyDescent="0.2">
      <c r="A781" s="102"/>
      <c r="B781" s="102"/>
      <c r="C781" s="64"/>
      <c r="D781" s="102"/>
      <c r="E781" s="102"/>
      <c r="F781" s="102"/>
      <c r="G781" s="102"/>
      <c r="H781" s="102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</row>
    <row r="782" spans="1:21" ht="15.75" customHeight="1" x14ac:dyDescent="0.2">
      <c r="A782" s="102"/>
      <c r="B782" s="102"/>
      <c r="C782" s="64"/>
      <c r="D782" s="102"/>
      <c r="E782" s="102"/>
      <c r="F782" s="102"/>
      <c r="G782" s="102"/>
      <c r="H782" s="102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</row>
    <row r="783" spans="1:21" ht="15.75" customHeight="1" x14ac:dyDescent="0.2">
      <c r="A783" s="102"/>
      <c r="B783" s="102"/>
      <c r="C783" s="64"/>
      <c r="D783" s="102"/>
      <c r="E783" s="102"/>
      <c r="F783" s="102"/>
      <c r="G783" s="102"/>
      <c r="H783" s="102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</row>
    <row r="784" spans="1:21" ht="15.75" customHeight="1" x14ac:dyDescent="0.2">
      <c r="A784" s="102"/>
      <c r="B784" s="102"/>
      <c r="C784" s="64"/>
      <c r="D784" s="102"/>
      <c r="E784" s="102"/>
      <c r="F784" s="102"/>
      <c r="G784" s="102"/>
      <c r="H784" s="102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</row>
    <row r="785" spans="1:21" ht="15.75" customHeight="1" x14ac:dyDescent="0.2">
      <c r="A785" s="102"/>
      <c r="B785" s="102"/>
      <c r="C785" s="64"/>
      <c r="D785" s="102"/>
      <c r="E785" s="102"/>
      <c r="F785" s="102"/>
      <c r="G785" s="102"/>
      <c r="H785" s="102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</row>
    <row r="786" spans="1:21" ht="15.75" customHeight="1" x14ac:dyDescent="0.2">
      <c r="A786" s="102"/>
      <c r="B786" s="102"/>
      <c r="C786" s="64"/>
      <c r="D786" s="102"/>
      <c r="E786" s="102"/>
      <c r="F786" s="102"/>
      <c r="G786" s="102"/>
      <c r="H786" s="102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</row>
    <row r="787" spans="1:21" ht="15.75" customHeight="1" x14ac:dyDescent="0.2">
      <c r="A787" s="102"/>
      <c r="B787" s="102"/>
      <c r="C787" s="64"/>
      <c r="D787" s="102"/>
      <c r="E787" s="102"/>
      <c r="F787" s="102"/>
      <c r="G787" s="102"/>
      <c r="H787" s="102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</row>
    <row r="788" spans="1:21" ht="15.75" customHeight="1" x14ac:dyDescent="0.2">
      <c r="A788" s="102"/>
      <c r="B788" s="102"/>
      <c r="C788" s="64"/>
      <c r="D788" s="102"/>
      <c r="E788" s="102"/>
      <c r="F788" s="102"/>
      <c r="G788" s="102"/>
      <c r="H788" s="102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</row>
    <row r="789" spans="1:21" ht="15.75" customHeight="1" x14ac:dyDescent="0.2">
      <c r="A789" s="102"/>
      <c r="B789" s="102"/>
      <c r="C789" s="64"/>
      <c r="D789" s="102"/>
      <c r="E789" s="102"/>
      <c r="F789" s="102"/>
      <c r="G789" s="102"/>
      <c r="H789" s="102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</row>
    <row r="790" spans="1:21" ht="15.75" customHeight="1" x14ac:dyDescent="0.2">
      <c r="A790" s="102"/>
      <c r="B790" s="102"/>
      <c r="C790" s="64"/>
      <c r="D790" s="102"/>
      <c r="E790" s="102"/>
      <c r="F790" s="102"/>
      <c r="G790" s="102"/>
      <c r="H790" s="102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</row>
    <row r="791" spans="1:21" ht="15.75" customHeight="1" x14ac:dyDescent="0.2">
      <c r="A791" s="102"/>
      <c r="B791" s="102"/>
      <c r="C791" s="64"/>
      <c r="D791" s="102"/>
      <c r="E791" s="102"/>
      <c r="F791" s="102"/>
      <c r="G791" s="102"/>
      <c r="H791" s="102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</row>
    <row r="792" spans="1:21" ht="15.75" customHeight="1" x14ac:dyDescent="0.2">
      <c r="A792" s="102"/>
      <c r="B792" s="102"/>
      <c r="C792" s="64"/>
      <c r="D792" s="102"/>
      <c r="E792" s="102"/>
      <c r="F792" s="102"/>
      <c r="G792" s="102"/>
      <c r="H792" s="102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</row>
    <row r="793" spans="1:21" ht="15.75" customHeight="1" x14ac:dyDescent="0.2">
      <c r="A793" s="102"/>
      <c r="B793" s="102"/>
      <c r="C793" s="64"/>
      <c r="D793" s="102"/>
      <c r="E793" s="102"/>
      <c r="F793" s="102"/>
      <c r="G793" s="102"/>
      <c r="H793" s="102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</row>
    <row r="794" spans="1:21" ht="15.75" customHeight="1" x14ac:dyDescent="0.2">
      <c r="A794" s="102"/>
      <c r="B794" s="102"/>
      <c r="C794" s="64"/>
      <c r="D794" s="102"/>
      <c r="E794" s="102"/>
      <c r="F794" s="102"/>
      <c r="G794" s="102"/>
      <c r="H794" s="102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</row>
    <row r="795" spans="1:21" ht="15.75" customHeight="1" x14ac:dyDescent="0.2">
      <c r="A795" s="102"/>
      <c r="B795" s="102"/>
      <c r="C795" s="64"/>
      <c r="D795" s="102"/>
      <c r="E795" s="102"/>
      <c r="F795" s="102"/>
      <c r="G795" s="102"/>
      <c r="H795" s="102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</row>
    <row r="796" spans="1:21" ht="15.75" customHeight="1" x14ac:dyDescent="0.2">
      <c r="A796" s="102"/>
      <c r="B796" s="102"/>
      <c r="C796" s="64"/>
      <c r="D796" s="102"/>
      <c r="E796" s="102"/>
      <c r="F796" s="102"/>
      <c r="G796" s="102"/>
      <c r="H796" s="102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</row>
    <row r="797" spans="1:21" ht="15.75" customHeight="1" x14ac:dyDescent="0.2">
      <c r="A797" s="102"/>
      <c r="B797" s="102"/>
      <c r="C797" s="64"/>
      <c r="D797" s="102"/>
      <c r="E797" s="102"/>
      <c r="F797" s="102"/>
      <c r="G797" s="102"/>
      <c r="H797" s="102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</row>
    <row r="798" spans="1:21" ht="15.75" customHeight="1" x14ac:dyDescent="0.2">
      <c r="A798" s="102"/>
      <c r="B798" s="102"/>
      <c r="C798" s="64"/>
      <c r="D798" s="102"/>
      <c r="E798" s="102"/>
      <c r="F798" s="102"/>
      <c r="G798" s="102"/>
      <c r="H798" s="102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</row>
    <row r="799" spans="1:21" ht="15.75" customHeight="1" x14ac:dyDescent="0.2">
      <c r="A799" s="102"/>
      <c r="B799" s="102"/>
      <c r="C799" s="64"/>
      <c r="D799" s="102"/>
      <c r="E799" s="102"/>
      <c r="F799" s="102"/>
      <c r="G799" s="102"/>
      <c r="H799" s="102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</row>
    <row r="800" spans="1:21" ht="15.75" customHeight="1" x14ac:dyDescent="0.2">
      <c r="A800" s="102"/>
      <c r="B800" s="102"/>
      <c r="C800" s="64"/>
      <c r="D800" s="102"/>
      <c r="E800" s="102"/>
      <c r="F800" s="102"/>
      <c r="G800" s="102"/>
      <c r="H800" s="102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</row>
    <row r="801" spans="1:21" ht="15.75" customHeight="1" x14ac:dyDescent="0.2">
      <c r="A801" s="102"/>
      <c r="B801" s="102"/>
      <c r="C801" s="64"/>
      <c r="D801" s="102"/>
      <c r="E801" s="102"/>
      <c r="F801" s="102"/>
      <c r="G801" s="102"/>
      <c r="H801" s="102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</row>
    <row r="802" spans="1:21" ht="15.75" customHeight="1" x14ac:dyDescent="0.2">
      <c r="A802" s="102"/>
      <c r="B802" s="102"/>
      <c r="C802" s="64"/>
      <c r="D802" s="102"/>
      <c r="E802" s="102"/>
      <c r="F802" s="102"/>
      <c r="G802" s="102"/>
      <c r="H802" s="102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</row>
    <row r="803" spans="1:21" ht="15.75" customHeight="1" x14ac:dyDescent="0.2">
      <c r="A803" s="102"/>
      <c r="B803" s="102"/>
      <c r="C803" s="64"/>
      <c r="D803" s="102"/>
      <c r="E803" s="102"/>
      <c r="F803" s="102"/>
      <c r="G803" s="102"/>
      <c r="H803" s="102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</row>
    <row r="804" spans="1:21" ht="15.75" customHeight="1" x14ac:dyDescent="0.2">
      <c r="A804" s="102"/>
      <c r="B804" s="102"/>
      <c r="C804" s="64"/>
      <c r="D804" s="102"/>
      <c r="E804" s="102"/>
      <c r="F804" s="102"/>
      <c r="G804" s="102"/>
      <c r="H804" s="102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</row>
    <row r="805" spans="1:21" ht="15.75" customHeight="1" x14ac:dyDescent="0.2">
      <c r="A805" s="102"/>
      <c r="B805" s="102"/>
      <c r="C805" s="64"/>
      <c r="D805" s="102"/>
      <c r="E805" s="102"/>
      <c r="F805" s="102"/>
      <c r="G805" s="102"/>
      <c r="H805" s="102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</row>
    <row r="806" spans="1:21" ht="15.75" customHeight="1" x14ac:dyDescent="0.2">
      <c r="A806" s="102"/>
      <c r="B806" s="102"/>
      <c r="C806" s="64"/>
      <c r="D806" s="102"/>
      <c r="E806" s="102"/>
      <c r="F806" s="102"/>
      <c r="G806" s="102"/>
      <c r="H806" s="102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</row>
    <row r="807" spans="1:21" ht="15.75" customHeight="1" x14ac:dyDescent="0.2">
      <c r="A807" s="102"/>
      <c r="B807" s="102"/>
      <c r="C807" s="64"/>
      <c r="D807" s="102"/>
      <c r="E807" s="102"/>
      <c r="F807" s="102"/>
      <c r="G807" s="102"/>
      <c r="H807" s="102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</row>
    <row r="808" spans="1:21" ht="15.75" customHeight="1" x14ac:dyDescent="0.2">
      <c r="A808" s="102"/>
      <c r="B808" s="102"/>
      <c r="C808" s="64"/>
      <c r="D808" s="102"/>
      <c r="E808" s="102"/>
      <c r="F808" s="102"/>
      <c r="G808" s="102"/>
      <c r="H808" s="102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</row>
    <row r="809" spans="1:21" ht="15.75" customHeight="1" x14ac:dyDescent="0.2">
      <c r="A809" s="102"/>
      <c r="B809" s="102"/>
      <c r="C809" s="64"/>
      <c r="D809" s="102"/>
      <c r="E809" s="102"/>
      <c r="F809" s="102"/>
      <c r="G809" s="102"/>
      <c r="H809" s="102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</row>
    <row r="810" spans="1:21" ht="15.75" customHeight="1" x14ac:dyDescent="0.2">
      <c r="A810" s="102"/>
      <c r="B810" s="102"/>
      <c r="C810" s="64"/>
      <c r="D810" s="102"/>
      <c r="E810" s="102"/>
      <c r="F810" s="102"/>
      <c r="G810" s="102"/>
      <c r="H810" s="102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</row>
    <row r="811" spans="1:21" ht="15.75" customHeight="1" x14ac:dyDescent="0.2">
      <c r="A811" s="102"/>
      <c r="B811" s="102"/>
      <c r="C811" s="64"/>
      <c r="D811" s="102"/>
      <c r="E811" s="102"/>
      <c r="F811" s="102"/>
      <c r="G811" s="102"/>
      <c r="H811" s="102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</row>
    <row r="812" spans="1:21" ht="15.75" customHeight="1" x14ac:dyDescent="0.2">
      <c r="A812" s="102"/>
      <c r="B812" s="102"/>
      <c r="C812" s="64"/>
      <c r="D812" s="102"/>
      <c r="E812" s="102"/>
      <c r="F812" s="102"/>
      <c r="G812" s="102"/>
      <c r="H812" s="102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</row>
    <row r="813" spans="1:21" ht="15.75" customHeight="1" x14ac:dyDescent="0.2">
      <c r="A813" s="102"/>
      <c r="B813" s="102"/>
      <c r="C813" s="64"/>
      <c r="D813" s="102"/>
      <c r="E813" s="102"/>
      <c r="F813" s="102"/>
      <c r="G813" s="102"/>
      <c r="H813" s="102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</row>
    <row r="814" spans="1:21" ht="15.75" customHeight="1" x14ac:dyDescent="0.2">
      <c r="A814" s="102"/>
      <c r="B814" s="102"/>
      <c r="C814" s="64"/>
      <c r="D814" s="102"/>
      <c r="E814" s="102"/>
      <c r="F814" s="102"/>
      <c r="G814" s="102"/>
      <c r="H814" s="102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</row>
    <row r="815" spans="1:21" ht="15.75" customHeight="1" x14ac:dyDescent="0.2">
      <c r="A815" s="102"/>
      <c r="B815" s="102"/>
      <c r="C815" s="64"/>
      <c r="D815" s="102"/>
      <c r="E815" s="102"/>
      <c r="F815" s="102"/>
      <c r="G815" s="102"/>
      <c r="H815" s="102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</row>
    <row r="816" spans="1:21" ht="15.75" customHeight="1" x14ac:dyDescent="0.2">
      <c r="A816" s="102"/>
      <c r="B816" s="102"/>
      <c r="C816" s="64"/>
      <c r="D816" s="102"/>
      <c r="E816" s="102"/>
      <c r="F816" s="102"/>
      <c r="G816" s="102"/>
      <c r="H816" s="102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</row>
    <row r="817" spans="1:21" ht="15.75" customHeight="1" x14ac:dyDescent="0.2">
      <c r="A817" s="102"/>
      <c r="B817" s="102"/>
      <c r="C817" s="64"/>
      <c r="D817" s="102"/>
      <c r="E817" s="102"/>
      <c r="F817" s="102"/>
      <c r="G817" s="102"/>
      <c r="H817" s="102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</row>
    <row r="818" spans="1:21" ht="15.75" customHeight="1" x14ac:dyDescent="0.2">
      <c r="A818" s="102"/>
      <c r="B818" s="102"/>
      <c r="C818" s="64"/>
      <c r="D818" s="102"/>
      <c r="E818" s="102"/>
      <c r="F818" s="102"/>
      <c r="G818" s="102"/>
      <c r="H818" s="102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</row>
    <row r="819" spans="1:21" ht="15.75" customHeight="1" x14ac:dyDescent="0.2">
      <c r="A819" s="102"/>
      <c r="B819" s="102"/>
      <c r="C819" s="64"/>
      <c r="D819" s="102"/>
      <c r="E819" s="102"/>
      <c r="F819" s="102"/>
      <c r="G819" s="102"/>
      <c r="H819" s="102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</row>
    <row r="820" spans="1:21" ht="15.75" customHeight="1" x14ac:dyDescent="0.2">
      <c r="A820" s="102"/>
      <c r="B820" s="102"/>
      <c r="C820" s="64"/>
      <c r="D820" s="102"/>
      <c r="E820" s="102"/>
      <c r="F820" s="102"/>
      <c r="G820" s="102"/>
      <c r="H820" s="102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</row>
    <row r="821" spans="1:21" ht="15.75" customHeight="1" x14ac:dyDescent="0.2">
      <c r="A821" s="102"/>
      <c r="B821" s="102"/>
      <c r="C821" s="64"/>
      <c r="D821" s="102"/>
      <c r="E821" s="102"/>
      <c r="F821" s="102"/>
      <c r="G821" s="102"/>
      <c r="H821" s="102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</row>
    <row r="822" spans="1:21" ht="15.75" customHeight="1" x14ac:dyDescent="0.2">
      <c r="A822" s="102"/>
      <c r="B822" s="102"/>
      <c r="C822" s="64"/>
      <c r="D822" s="102"/>
      <c r="E822" s="102"/>
      <c r="F822" s="102"/>
      <c r="G822" s="102"/>
      <c r="H822" s="102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</row>
    <row r="823" spans="1:21" ht="15.75" customHeight="1" x14ac:dyDescent="0.2">
      <c r="A823" s="102"/>
      <c r="B823" s="102"/>
      <c r="C823" s="64"/>
      <c r="D823" s="102"/>
      <c r="E823" s="102"/>
      <c r="F823" s="102"/>
      <c r="G823" s="102"/>
      <c r="H823" s="102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</row>
    <row r="824" spans="1:21" ht="15.75" customHeight="1" x14ac:dyDescent="0.2">
      <c r="A824" s="102"/>
      <c r="B824" s="102"/>
      <c r="C824" s="64"/>
      <c r="D824" s="102"/>
      <c r="E824" s="102"/>
      <c r="F824" s="102"/>
      <c r="G824" s="102"/>
      <c r="H824" s="102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</row>
    <row r="825" spans="1:21" ht="15.75" customHeight="1" x14ac:dyDescent="0.2">
      <c r="A825" s="102"/>
      <c r="B825" s="102"/>
      <c r="C825" s="64"/>
      <c r="D825" s="102"/>
      <c r="E825" s="102"/>
      <c r="F825" s="102"/>
      <c r="G825" s="102"/>
      <c r="H825" s="102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</row>
    <row r="826" spans="1:21" ht="15.75" customHeight="1" x14ac:dyDescent="0.2">
      <c r="A826" s="102"/>
      <c r="B826" s="102"/>
      <c r="C826" s="64"/>
      <c r="D826" s="102"/>
      <c r="E826" s="102"/>
      <c r="F826" s="102"/>
      <c r="G826" s="102"/>
      <c r="H826" s="102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</row>
    <row r="827" spans="1:21" ht="15.75" customHeight="1" x14ac:dyDescent="0.2">
      <c r="A827" s="102"/>
      <c r="B827" s="102"/>
      <c r="C827" s="64"/>
      <c r="D827" s="102"/>
      <c r="E827" s="102"/>
      <c r="F827" s="102"/>
      <c r="G827" s="102"/>
      <c r="H827" s="102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</row>
    <row r="828" spans="1:21" ht="15.75" customHeight="1" x14ac:dyDescent="0.2">
      <c r="A828" s="102"/>
      <c r="B828" s="102"/>
      <c r="C828" s="64"/>
      <c r="D828" s="102"/>
      <c r="E828" s="102"/>
      <c r="F828" s="102"/>
      <c r="G828" s="102"/>
      <c r="H828" s="102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</row>
    <row r="829" spans="1:21" ht="15.75" customHeight="1" x14ac:dyDescent="0.2">
      <c r="A829" s="102"/>
      <c r="B829" s="102"/>
      <c r="C829" s="64"/>
      <c r="D829" s="102"/>
      <c r="E829" s="102"/>
      <c r="F829" s="102"/>
      <c r="G829" s="102"/>
      <c r="H829" s="102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</row>
    <row r="830" spans="1:21" ht="15.75" customHeight="1" x14ac:dyDescent="0.2">
      <c r="A830" s="102"/>
      <c r="B830" s="102"/>
      <c r="C830" s="64"/>
      <c r="D830" s="102"/>
      <c r="E830" s="102"/>
      <c r="F830" s="102"/>
      <c r="G830" s="102"/>
      <c r="H830" s="102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</row>
    <row r="831" spans="1:21" ht="15.75" customHeight="1" x14ac:dyDescent="0.2">
      <c r="A831" s="102"/>
      <c r="B831" s="102"/>
      <c r="C831" s="64"/>
      <c r="D831" s="102"/>
      <c r="E831" s="102"/>
      <c r="F831" s="102"/>
      <c r="G831" s="102"/>
      <c r="H831" s="102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</row>
    <row r="832" spans="1:21" ht="15.75" customHeight="1" x14ac:dyDescent="0.2">
      <c r="A832" s="102"/>
      <c r="B832" s="102"/>
      <c r="C832" s="64"/>
      <c r="D832" s="102"/>
      <c r="E832" s="102"/>
      <c r="F832" s="102"/>
      <c r="G832" s="102"/>
      <c r="H832" s="102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</row>
    <row r="833" spans="1:21" ht="15.75" customHeight="1" x14ac:dyDescent="0.2">
      <c r="A833" s="102"/>
      <c r="B833" s="102"/>
      <c r="C833" s="64"/>
      <c r="D833" s="102"/>
      <c r="E833" s="102"/>
      <c r="F833" s="102"/>
      <c r="G833" s="102"/>
      <c r="H833" s="102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</row>
    <row r="834" spans="1:21" ht="15.75" customHeight="1" x14ac:dyDescent="0.2">
      <c r="A834" s="102"/>
      <c r="B834" s="102"/>
      <c r="C834" s="64"/>
      <c r="D834" s="102"/>
      <c r="E834" s="102"/>
      <c r="F834" s="102"/>
      <c r="G834" s="102"/>
      <c r="H834" s="102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</row>
    <row r="835" spans="1:21" ht="15.75" customHeight="1" x14ac:dyDescent="0.2">
      <c r="A835" s="102"/>
      <c r="B835" s="102"/>
      <c r="C835" s="64"/>
      <c r="D835" s="102"/>
      <c r="E835" s="102"/>
      <c r="F835" s="102"/>
      <c r="G835" s="102"/>
      <c r="H835" s="102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</row>
    <row r="836" spans="1:21" ht="15.75" customHeight="1" x14ac:dyDescent="0.2">
      <c r="A836" s="102"/>
      <c r="B836" s="102"/>
      <c r="C836" s="64"/>
      <c r="D836" s="102"/>
      <c r="E836" s="102"/>
      <c r="F836" s="102"/>
      <c r="G836" s="102"/>
      <c r="H836" s="102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</row>
    <row r="837" spans="1:21" ht="15.75" customHeight="1" x14ac:dyDescent="0.2">
      <c r="A837" s="102"/>
      <c r="B837" s="102"/>
      <c r="C837" s="64"/>
      <c r="D837" s="102"/>
      <c r="E837" s="102"/>
      <c r="F837" s="102"/>
      <c r="G837" s="102"/>
      <c r="H837" s="102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</row>
    <row r="838" spans="1:21" ht="15.75" customHeight="1" x14ac:dyDescent="0.2">
      <c r="A838" s="102"/>
      <c r="B838" s="102"/>
      <c r="C838" s="64"/>
      <c r="D838" s="102"/>
      <c r="E838" s="102"/>
      <c r="F838" s="102"/>
      <c r="G838" s="102"/>
      <c r="H838" s="102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</row>
    <row r="839" spans="1:21" ht="15.75" customHeight="1" x14ac:dyDescent="0.2">
      <c r="A839" s="102"/>
      <c r="B839" s="102"/>
      <c r="C839" s="64"/>
      <c r="D839" s="102"/>
      <c r="E839" s="102"/>
      <c r="F839" s="102"/>
      <c r="G839" s="102"/>
      <c r="H839" s="102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</row>
    <row r="840" spans="1:21" ht="15.75" customHeight="1" x14ac:dyDescent="0.2">
      <c r="A840" s="102"/>
      <c r="B840" s="102"/>
      <c r="C840" s="64"/>
      <c r="D840" s="102"/>
      <c r="E840" s="102"/>
      <c r="F840" s="102"/>
      <c r="G840" s="102"/>
      <c r="H840" s="102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</row>
    <row r="841" spans="1:21" ht="15.75" customHeight="1" x14ac:dyDescent="0.2">
      <c r="A841" s="102"/>
      <c r="B841" s="102"/>
      <c r="C841" s="64"/>
      <c r="D841" s="102"/>
      <c r="E841" s="102"/>
      <c r="F841" s="102"/>
      <c r="G841" s="102"/>
      <c r="H841" s="102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</row>
    <row r="842" spans="1:21" ht="15.75" customHeight="1" x14ac:dyDescent="0.2">
      <c r="A842" s="102"/>
      <c r="B842" s="102"/>
      <c r="C842" s="64"/>
      <c r="D842" s="102"/>
      <c r="E842" s="102"/>
      <c r="F842" s="102"/>
      <c r="G842" s="102"/>
      <c r="H842" s="102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</row>
    <row r="843" spans="1:21" ht="15.75" customHeight="1" x14ac:dyDescent="0.2">
      <c r="A843" s="102"/>
      <c r="B843" s="102"/>
      <c r="C843" s="64"/>
      <c r="D843" s="102"/>
      <c r="E843" s="102"/>
      <c r="F843" s="102"/>
      <c r="G843" s="102"/>
      <c r="H843" s="102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</row>
    <row r="844" spans="1:21" ht="15.75" customHeight="1" x14ac:dyDescent="0.2">
      <c r="A844" s="102"/>
      <c r="B844" s="102"/>
      <c r="C844" s="64"/>
      <c r="D844" s="102"/>
      <c r="E844" s="102"/>
      <c r="F844" s="102"/>
      <c r="G844" s="102"/>
      <c r="H844" s="102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</row>
    <row r="845" spans="1:21" ht="15.75" customHeight="1" x14ac:dyDescent="0.2">
      <c r="A845" s="102"/>
      <c r="B845" s="102"/>
      <c r="C845" s="64"/>
      <c r="D845" s="102"/>
      <c r="E845" s="102"/>
      <c r="F845" s="102"/>
      <c r="G845" s="102"/>
      <c r="H845" s="102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</row>
    <row r="846" spans="1:21" ht="15.75" customHeight="1" x14ac:dyDescent="0.2">
      <c r="A846" s="102"/>
      <c r="B846" s="102"/>
      <c r="C846" s="64"/>
      <c r="D846" s="102"/>
      <c r="E846" s="102"/>
      <c r="F846" s="102"/>
      <c r="G846" s="102"/>
      <c r="H846" s="102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</row>
    <row r="847" spans="1:21" ht="15.75" customHeight="1" x14ac:dyDescent="0.2">
      <c r="A847" s="102"/>
      <c r="B847" s="102"/>
      <c r="C847" s="64"/>
      <c r="D847" s="102"/>
      <c r="E847" s="102"/>
      <c r="F847" s="102"/>
      <c r="G847" s="102"/>
      <c r="H847" s="102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</row>
    <row r="848" spans="1:21" ht="15.75" customHeight="1" x14ac:dyDescent="0.2">
      <c r="A848" s="102"/>
      <c r="B848" s="102"/>
      <c r="C848" s="64"/>
      <c r="D848" s="102"/>
      <c r="E848" s="102"/>
      <c r="F848" s="102"/>
      <c r="G848" s="102"/>
      <c r="H848" s="102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</row>
    <row r="849" spans="1:21" ht="15.75" customHeight="1" x14ac:dyDescent="0.2">
      <c r="A849" s="102"/>
      <c r="B849" s="102"/>
      <c r="C849" s="64"/>
      <c r="D849" s="102"/>
      <c r="E849" s="102"/>
      <c r="F849" s="102"/>
      <c r="G849" s="102"/>
      <c r="H849" s="102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</row>
    <row r="850" spans="1:21" ht="15.75" customHeight="1" x14ac:dyDescent="0.2">
      <c r="A850" s="102"/>
      <c r="B850" s="102"/>
      <c r="C850" s="64"/>
      <c r="D850" s="102"/>
      <c r="E850" s="102"/>
      <c r="F850" s="102"/>
      <c r="G850" s="102"/>
      <c r="H850" s="102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</row>
    <row r="851" spans="1:21" ht="15.75" customHeight="1" x14ac:dyDescent="0.2">
      <c r="A851" s="102"/>
      <c r="B851" s="102"/>
      <c r="C851" s="64"/>
      <c r="D851" s="102"/>
      <c r="E851" s="102"/>
      <c r="F851" s="102"/>
      <c r="G851" s="102"/>
      <c r="H851" s="102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</row>
    <row r="852" spans="1:21" ht="15.75" customHeight="1" x14ac:dyDescent="0.2">
      <c r="A852" s="102"/>
      <c r="B852" s="102"/>
      <c r="C852" s="64"/>
      <c r="D852" s="102"/>
      <c r="E852" s="102"/>
      <c r="F852" s="102"/>
      <c r="G852" s="102"/>
      <c r="H852" s="102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</row>
    <row r="853" spans="1:21" ht="15.75" customHeight="1" x14ac:dyDescent="0.2">
      <c r="A853" s="102"/>
      <c r="B853" s="102"/>
      <c r="C853" s="64"/>
      <c r="D853" s="102"/>
      <c r="E853" s="102"/>
      <c r="F853" s="102"/>
      <c r="G853" s="102"/>
      <c r="H853" s="102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</row>
    <row r="854" spans="1:21" ht="15.75" customHeight="1" x14ac:dyDescent="0.2">
      <c r="A854" s="102"/>
      <c r="B854" s="102"/>
      <c r="C854" s="64"/>
      <c r="D854" s="102"/>
      <c r="E854" s="102"/>
      <c r="F854" s="102"/>
      <c r="G854" s="102"/>
      <c r="H854" s="102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</row>
    <row r="855" spans="1:21" ht="15.75" customHeight="1" x14ac:dyDescent="0.2">
      <c r="A855" s="102"/>
      <c r="B855" s="102"/>
      <c r="C855" s="64"/>
      <c r="D855" s="102"/>
      <c r="E855" s="102"/>
      <c r="F855" s="102"/>
      <c r="G855" s="102"/>
      <c r="H855" s="102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</row>
    <row r="856" spans="1:21" ht="15.75" customHeight="1" x14ac:dyDescent="0.2">
      <c r="A856" s="102"/>
      <c r="B856" s="102"/>
      <c r="C856" s="64"/>
      <c r="D856" s="102"/>
      <c r="E856" s="102"/>
      <c r="F856" s="102"/>
      <c r="G856" s="102"/>
      <c r="H856" s="102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</row>
    <row r="857" spans="1:21" ht="15.75" customHeight="1" x14ac:dyDescent="0.2">
      <c r="A857" s="102"/>
      <c r="B857" s="102"/>
      <c r="C857" s="64"/>
      <c r="D857" s="102"/>
      <c r="E857" s="102"/>
      <c r="F857" s="102"/>
      <c r="G857" s="102"/>
      <c r="H857" s="102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</row>
    <row r="858" spans="1:21" ht="15.75" customHeight="1" x14ac:dyDescent="0.2">
      <c r="A858" s="102"/>
      <c r="B858" s="102"/>
      <c r="C858" s="64"/>
      <c r="D858" s="102"/>
      <c r="E858" s="102"/>
      <c r="F858" s="102"/>
      <c r="G858" s="102"/>
      <c r="H858" s="102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</row>
    <row r="859" spans="1:21" ht="15.75" customHeight="1" x14ac:dyDescent="0.2">
      <c r="A859" s="102"/>
      <c r="B859" s="102"/>
      <c r="C859" s="64"/>
      <c r="D859" s="102"/>
      <c r="E859" s="102"/>
      <c r="F859" s="102"/>
      <c r="G859" s="102"/>
      <c r="H859" s="102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</row>
    <row r="860" spans="1:21" ht="15.75" customHeight="1" x14ac:dyDescent="0.2">
      <c r="A860" s="102"/>
      <c r="B860" s="102"/>
      <c r="C860" s="64"/>
      <c r="D860" s="102"/>
      <c r="E860" s="102"/>
      <c r="F860" s="102"/>
      <c r="G860" s="102"/>
      <c r="H860" s="102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</row>
    <row r="861" spans="1:21" ht="15.75" customHeight="1" x14ac:dyDescent="0.2">
      <c r="A861" s="102"/>
      <c r="B861" s="102"/>
      <c r="C861" s="64"/>
      <c r="D861" s="102"/>
      <c r="E861" s="102"/>
      <c r="F861" s="102"/>
      <c r="G861" s="102"/>
      <c r="H861" s="102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</row>
    <row r="862" spans="1:21" ht="15.75" customHeight="1" x14ac:dyDescent="0.2">
      <c r="A862" s="102"/>
      <c r="B862" s="102"/>
      <c r="C862" s="64"/>
      <c r="D862" s="102"/>
      <c r="E862" s="102"/>
      <c r="F862" s="102"/>
      <c r="G862" s="102"/>
      <c r="H862" s="102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</row>
    <row r="863" spans="1:21" ht="15.75" customHeight="1" x14ac:dyDescent="0.2">
      <c r="A863" s="102"/>
      <c r="B863" s="102"/>
      <c r="C863" s="64"/>
      <c r="D863" s="102"/>
      <c r="E863" s="102"/>
      <c r="F863" s="102"/>
      <c r="G863" s="102"/>
      <c r="H863" s="102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</row>
    <row r="864" spans="1:21" ht="15.75" customHeight="1" x14ac:dyDescent="0.2">
      <c r="A864" s="102"/>
      <c r="B864" s="102"/>
      <c r="C864" s="64"/>
      <c r="D864" s="102"/>
      <c r="E864" s="102"/>
      <c r="F864" s="102"/>
      <c r="G864" s="102"/>
      <c r="H864" s="102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</row>
    <row r="865" spans="1:21" ht="15.75" customHeight="1" x14ac:dyDescent="0.2">
      <c r="A865" s="102"/>
      <c r="B865" s="102"/>
      <c r="C865" s="64"/>
      <c r="D865" s="102"/>
      <c r="E865" s="102"/>
      <c r="F865" s="102"/>
      <c r="G865" s="102"/>
      <c r="H865" s="102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</row>
    <row r="866" spans="1:21" ht="15.75" customHeight="1" x14ac:dyDescent="0.2">
      <c r="A866" s="102"/>
      <c r="B866" s="102"/>
      <c r="C866" s="64"/>
      <c r="D866" s="102"/>
      <c r="E866" s="102"/>
      <c r="F866" s="102"/>
      <c r="G866" s="102"/>
      <c r="H866" s="102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</row>
    <row r="867" spans="1:21" ht="15.75" customHeight="1" x14ac:dyDescent="0.2">
      <c r="A867" s="102"/>
      <c r="B867" s="102"/>
      <c r="C867" s="64"/>
      <c r="D867" s="102"/>
      <c r="E867" s="102"/>
      <c r="F867" s="102"/>
      <c r="G867" s="102"/>
      <c r="H867" s="102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</row>
    <row r="868" spans="1:21" ht="15.75" customHeight="1" x14ac:dyDescent="0.2">
      <c r="A868" s="102"/>
      <c r="B868" s="102"/>
      <c r="C868" s="64"/>
      <c r="D868" s="102"/>
      <c r="E868" s="102"/>
      <c r="F868" s="102"/>
      <c r="G868" s="102"/>
      <c r="H868" s="102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</row>
    <row r="869" spans="1:21" ht="15.75" customHeight="1" x14ac:dyDescent="0.2">
      <c r="A869" s="102"/>
      <c r="B869" s="102"/>
      <c r="C869" s="64"/>
      <c r="D869" s="102"/>
      <c r="E869" s="102"/>
      <c r="F869" s="102"/>
      <c r="G869" s="102"/>
      <c r="H869" s="102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</row>
    <row r="870" spans="1:21" ht="15.75" customHeight="1" x14ac:dyDescent="0.2">
      <c r="A870" s="102"/>
      <c r="B870" s="102"/>
      <c r="C870" s="64"/>
      <c r="D870" s="102"/>
      <c r="E870" s="102"/>
      <c r="F870" s="102"/>
      <c r="G870" s="102"/>
      <c r="H870" s="102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</row>
    <row r="871" spans="1:21" ht="15.75" customHeight="1" x14ac:dyDescent="0.2">
      <c r="A871" s="102"/>
      <c r="B871" s="102"/>
      <c r="C871" s="64"/>
      <c r="D871" s="102"/>
      <c r="E871" s="102"/>
      <c r="F871" s="102"/>
      <c r="G871" s="102"/>
      <c r="H871" s="102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</row>
    <row r="872" spans="1:21" ht="15.75" customHeight="1" x14ac:dyDescent="0.2">
      <c r="A872" s="102"/>
      <c r="B872" s="102"/>
      <c r="C872" s="64"/>
      <c r="D872" s="102"/>
      <c r="E872" s="102"/>
      <c r="F872" s="102"/>
      <c r="G872" s="102"/>
      <c r="H872" s="102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</row>
    <row r="873" spans="1:21" ht="15.75" customHeight="1" x14ac:dyDescent="0.2">
      <c r="A873" s="102"/>
      <c r="B873" s="102"/>
      <c r="C873" s="64"/>
      <c r="D873" s="102"/>
      <c r="E873" s="102"/>
      <c r="F873" s="102"/>
      <c r="G873" s="102"/>
      <c r="H873" s="102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</row>
    <row r="874" spans="1:21" ht="15.75" customHeight="1" x14ac:dyDescent="0.2">
      <c r="A874" s="102"/>
      <c r="B874" s="102"/>
      <c r="C874" s="64"/>
      <c r="D874" s="102"/>
      <c r="E874" s="102"/>
      <c r="F874" s="102"/>
      <c r="G874" s="102"/>
      <c r="H874" s="102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</row>
    <row r="875" spans="1:21" ht="15.75" customHeight="1" x14ac:dyDescent="0.2">
      <c r="A875" s="102"/>
      <c r="B875" s="102"/>
      <c r="C875" s="64"/>
      <c r="D875" s="102"/>
      <c r="E875" s="102"/>
      <c r="F875" s="102"/>
      <c r="G875" s="102"/>
      <c r="H875" s="102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</row>
    <row r="876" spans="1:21" ht="15.75" customHeight="1" x14ac:dyDescent="0.2">
      <c r="A876" s="102"/>
      <c r="B876" s="102"/>
      <c r="C876" s="64"/>
      <c r="D876" s="102"/>
      <c r="E876" s="102"/>
      <c r="F876" s="102"/>
      <c r="G876" s="102"/>
      <c r="H876" s="102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</row>
    <row r="877" spans="1:21" ht="15.75" customHeight="1" x14ac:dyDescent="0.2">
      <c r="A877" s="102"/>
      <c r="B877" s="102"/>
      <c r="C877" s="64"/>
      <c r="D877" s="102"/>
      <c r="E877" s="102"/>
      <c r="F877" s="102"/>
      <c r="G877" s="102"/>
      <c r="H877" s="102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</row>
    <row r="878" spans="1:21" ht="15.75" customHeight="1" x14ac:dyDescent="0.2">
      <c r="A878" s="102"/>
      <c r="B878" s="102"/>
      <c r="C878" s="64"/>
      <c r="D878" s="102"/>
      <c r="E878" s="102"/>
      <c r="F878" s="102"/>
      <c r="G878" s="102"/>
      <c r="H878" s="102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</row>
    <row r="879" spans="1:21" ht="15.75" customHeight="1" x14ac:dyDescent="0.2">
      <c r="A879" s="102"/>
      <c r="B879" s="102"/>
      <c r="C879" s="64"/>
      <c r="D879" s="102"/>
      <c r="E879" s="102"/>
      <c r="F879" s="102"/>
      <c r="G879" s="102"/>
      <c r="H879" s="102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</row>
    <row r="880" spans="1:21" ht="15.75" customHeight="1" x14ac:dyDescent="0.2">
      <c r="A880" s="102"/>
      <c r="B880" s="102"/>
      <c r="C880" s="64"/>
      <c r="D880" s="102"/>
      <c r="E880" s="102"/>
      <c r="F880" s="102"/>
      <c r="G880" s="102"/>
      <c r="H880" s="102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</row>
    <row r="881" spans="1:21" ht="15.75" customHeight="1" x14ac:dyDescent="0.2">
      <c r="A881" s="102"/>
      <c r="B881" s="102"/>
      <c r="C881" s="64"/>
      <c r="D881" s="102"/>
      <c r="E881" s="102"/>
      <c r="F881" s="102"/>
      <c r="G881" s="102"/>
      <c r="H881" s="102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</row>
    <row r="882" spans="1:21" ht="15.75" customHeight="1" x14ac:dyDescent="0.2">
      <c r="A882" s="102"/>
      <c r="B882" s="102"/>
      <c r="C882" s="64"/>
      <c r="D882" s="102"/>
      <c r="E882" s="102"/>
      <c r="F882" s="102"/>
      <c r="G882" s="102"/>
      <c r="H882" s="102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</row>
    <row r="883" spans="1:21" ht="15.75" customHeight="1" x14ac:dyDescent="0.2">
      <c r="A883" s="102"/>
      <c r="B883" s="102"/>
      <c r="C883" s="64"/>
      <c r="D883" s="102"/>
      <c r="E883" s="102"/>
      <c r="F883" s="102"/>
      <c r="G883" s="102"/>
      <c r="H883" s="102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</row>
    <row r="884" spans="1:21" ht="15.75" customHeight="1" x14ac:dyDescent="0.2">
      <c r="A884" s="102"/>
      <c r="B884" s="102"/>
      <c r="C884" s="64"/>
      <c r="D884" s="102"/>
      <c r="E884" s="102"/>
      <c r="F884" s="102"/>
      <c r="G884" s="102"/>
      <c r="H884" s="102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</row>
    <row r="885" spans="1:21" ht="15.75" customHeight="1" x14ac:dyDescent="0.2">
      <c r="A885" s="102"/>
      <c r="B885" s="102"/>
      <c r="C885" s="64"/>
      <c r="D885" s="102"/>
      <c r="E885" s="102"/>
      <c r="F885" s="102"/>
      <c r="G885" s="102"/>
      <c r="H885" s="102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</row>
    <row r="886" spans="1:21" ht="15.75" customHeight="1" x14ac:dyDescent="0.2">
      <c r="A886" s="102"/>
      <c r="B886" s="102"/>
      <c r="C886" s="64"/>
      <c r="D886" s="102"/>
      <c r="E886" s="102"/>
      <c r="F886" s="102"/>
      <c r="G886" s="102"/>
      <c r="H886" s="102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</row>
    <row r="887" spans="1:21" ht="15.75" customHeight="1" x14ac:dyDescent="0.2">
      <c r="A887" s="102"/>
      <c r="B887" s="102"/>
      <c r="C887" s="64"/>
      <c r="D887" s="102"/>
      <c r="E887" s="102"/>
      <c r="F887" s="102"/>
      <c r="G887" s="102"/>
      <c r="H887" s="102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</row>
    <row r="888" spans="1:21" ht="15.75" customHeight="1" x14ac:dyDescent="0.2">
      <c r="A888" s="102"/>
      <c r="B888" s="102"/>
      <c r="C888" s="64"/>
      <c r="D888" s="102"/>
      <c r="E888" s="102"/>
      <c r="F888" s="102"/>
      <c r="G888" s="102"/>
      <c r="H888" s="102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</row>
    <row r="889" spans="1:21" ht="15.75" customHeight="1" x14ac:dyDescent="0.2">
      <c r="A889" s="102"/>
      <c r="B889" s="102"/>
      <c r="C889" s="64"/>
      <c r="D889" s="102"/>
      <c r="E889" s="102"/>
      <c r="F889" s="102"/>
      <c r="G889" s="102"/>
      <c r="H889" s="102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</row>
    <row r="890" spans="1:21" ht="15.75" customHeight="1" x14ac:dyDescent="0.2">
      <c r="A890" s="102"/>
      <c r="B890" s="102"/>
      <c r="C890" s="64"/>
      <c r="D890" s="102"/>
      <c r="E890" s="102"/>
      <c r="F890" s="102"/>
      <c r="G890" s="102"/>
      <c r="H890" s="102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</row>
    <row r="891" spans="1:21" ht="15.75" customHeight="1" x14ac:dyDescent="0.2">
      <c r="A891" s="102"/>
      <c r="B891" s="102"/>
      <c r="C891" s="64"/>
      <c r="D891" s="102"/>
      <c r="E891" s="102"/>
      <c r="F891" s="102"/>
      <c r="G891" s="102"/>
      <c r="H891" s="102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</row>
    <row r="892" spans="1:21" ht="15.75" customHeight="1" x14ac:dyDescent="0.2">
      <c r="A892" s="102"/>
      <c r="B892" s="102"/>
      <c r="C892" s="64"/>
      <c r="D892" s="102"/>
      <c r="E892" s="102"/>
      <c r="F892" s="102"/>
      <c r="G892" s="102"/>
      <c r="H892" s="102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</row>
    <row r="893" spans="1:21" ht="15.75" customHeight="1" x14ac:dyDescent="0.2">
      <c r="A893" s="102"/>
      <c r="B893" s="102"/>
      <c r="C893" s="64"/>
      <c r="D893" s="102"/>
      <c r="E893" s="102"/>
      <c r="F893" s="102"/>
      <c r="G893" s="102"/>
      <c r="H893" s="102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</row>
    <row r="894" spans="1:21" ht="15.75" customHeight="1" x14ac:dyDescent="0.2">
      <c r="A894" s="102"/>
      <c r="B894" s="102"/>
      <c r="C894" s="64"/>
      <c r="D894" s="102"/>
      <c r="E894" s="102"/>
      <c r="F894" s="102"/>
      <c r="G894" s="102"/>
      <c r="H894" s="102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</row>
    <row r="895" spans="1:21" ht="15.75" customHeight="1" x14ac:dyDescent="0.2">
      <c r="A895" s="102"/>
      <c r="B895" s="102"/>
      <c r="C895" s="64"/>
      <c r="D895" s="102"/>
      <c r="E895" s="102"/>
      <c r="F895" s="102"/>
      <c r="G895" s="102"/>
      <c r="H895" s="102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</row>
    <row r="896" spans="1:21" ht="15.75" customHeight="1" x14ac:dyDescent="0.2">
      <c r="A896" s="102"/>
      <c r="B896" s="102"/>
      <c r="C896" s="64"/>
      <c r="D896" s="102"/>
      <c r="E896" s="102"/>
      <c r="F896" s="102"/>
      <c r="G896" s="102"/>
      <c r="H896" s="102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</row>
    <row r="897" spans="1:21" ht="15.75" customHeight="1" x14ac:dyDescent="0.2">
      <c r="A897" s="102"/>
      <c r="B897" s="102"/>
      <c r="C897" s="64"/>
      <c r="D897" s="102"/>
      <c r="E897" s="102"/>
      <c r="F897" s="102"/>
      <c r="G897" s="102"/>
      <c r="H897" s="102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</row>
    <row r="898" spans="1:21" ht="15.75" customHeight="1" x14ac:dyDescent="0.2">
      <c r="A898" s="102"/>
      <c r="B898" s="102"/>
      <c r="C898" s="64"/>
      <c r="D898" s="102"/>
      <c r="E898" s="102"/>
      <c r="F898" s="102"/>
      <c r="G898" s="102"/>
      <c r="H898" s="102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</row>
    <row r="899" spans="1:21" ht="15.75" customHeight="1" x14ac:dyDescent="0.2">
      <c r="A899" s="102"/>
      <c r="B899" s="102"/>
      <c r="C899" s="64"/>
      <c r="D899" s="102"/>
      <c r="E899" s="102"/>
      <c r="F899" s="102"/>
      <c r="G899" s="102"/>
      <c r="H899" s="102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</row>
    <row r="900" spans="1:21" ht="15.75" customHeight="1" x14ac:dyDescent="0.2">
      <c r="A900" s="102"/>
      <c r="B900" s="102"/>
      <c r="C900" s="64"/>
      <c r="D900" s="102"/>
      <c r="E900" s="102"/>
      <c r="F900" s="102"/>
      <c r="G900" s="102"/>
      <c r="H900" s="102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</row>
    <row r="901" spans="1:21" ht="15.75" customHeight="1" x14ac:dyDescent="0.2">
      <c r="A901" s="102"/>
      <c r="B901" s="102"/>
      <c r="C901" s="64"/>
      <c r="D901" s="102"/>
      <c r="E901" s="102"/>
      <c r="F901" s="102"/>
      <c r="G901" s="102"/>
      <c r="H901" s="102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</row>
    <row r="902" spans="1:21" ht="15.75" customHeight="1" x14ac:dyDescent="0.2">
      <c r="A902" s="102"/>
      <c r="B902" s="102"/>
      <c r="C902" s="64"/>
      <c r="D902" s="102"/>
      <c r="E902" s="102"/>
      <c r="F902" s="102"/>
      <c r="G902" s="102"/>
      <c r="H902" s="102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</row>
    <row r="903" spans="1:21" ht="15.75" customHeight="1" x14ac:dyDescent="0.2">
      <c r="A903" s="102"/>
      <c r="B903" s="102"/>
      <c r="C903" s="64"/>
      <c r="D903" s="102"/>
      <c r="E903" s="102"/>
      <c r="F903" s="102"/>
      <c r="G903" s="102"/>
      <c r="H903" s="102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</row>
    <row r="904" spans="1:21" ht="15.75" customHeight="1" x14ac:dyDescent="0.2">
      <c r="A904" s="102"/>
      <c r="B904" s="102"/>
      <c r="C904" s="64"/>
      <c r="D904" s="102"/>
      <c r="E904" s="102"/>
      <c r="F904" s="102"/>
      <c r="G904" s="102"/>
      <c r="H904" s="102"/>
      <c r="I904" s="102"/>
      <c r="J904" s="102"/>
      <c r="K904" s="102"/>
      <c r="L904" s="102"/>
      <c r="M904" s="102"/>
      <c r="N904" s="102"/>
      <c r="O904" s="102"/>
      <c r="P904" s="102"/>
      <c r="Q904" s="102"/>
      <c r="R904" s="102"/>
      <c r="S904" s="102"/>
      <c r="T904" s="102"/>
      <c r="U904" s="102"/>
    </row>
    <row r="905" spans="1:21" ht="15.75" customHeight="1" x14ac:dyDescent="0.2">
      <c r="A905" s="102"/>
      <c r="B905" s="102"/>
      <c r="C905" s="64"/>
      <c r="D905" s="102"/>
      <c r="E905" s="102"/>
      <c r="F905" s="102"/>
      <c r="G905" s="102"/>
      <c r="H905" s="102"/>
      <c r="I905" s="102"/>
      <c r="J905" s="102"/>
      <c r="K905" s="102"/>
      <c r="L905" s="102"/>
      <c r="M905" s="102"/>
      <c r="N905" s="102"/>
      <c r="O905" s="102"/>
      <c r="P905" s="102"/>
      <c r="Q905" s="102"/>
      <c r="R905" s="102"/>
      <c r="S905" s="102"/>
      <c r="T905" s="102"/>
      <c r="U905" s="102"/>
    </row>
    <row r="906" spans="1:21" ht="15.75" customHeight="1" x14ac:dyDescent="0.2">
      <c r="A906" s="102"/>
      <c r="B906" s="102"/>
      <c r="C906" s="64"/>
      <c r="D906" s="102"/>
      <c r="E906" s="102"/>
      <c r="F906" s="102"/>
      <c r="G906" s="102"/>
      <c r="H906" s="102"/>
      <c r="I906" s="102"/>
      <c r="J906" s="102"/>
      <c r="K906" s="102"/>
      <c r="L906" s="102"/>
      <c r="M906" s="102"/>
      <c r="N906" s="102"/>
      <c r="O906" s="102"/>
      <c r="P906" s="102"/>
      <c r="Q906" s="102"/>
      <c r="R906" s="102"/>
      <c r="S906" s="102"/>
      <c r="T906" s="102"/>
      <c r="U906" s="102"/>
    </row>
    <row r="907" spans="1:21" ht="15.75" customHeight="1" x14ac:dyDescent="0.2">
      <c r="A907" s="102"/>
      <c r="B907" s="102"/>
      <c r="C907" s="64"/>
      <c r="D907" s="102"/>
      <c r="E907" s="102"/>
      <c r="F907" s="102"/>
      <c r="G907" s="102"/>
      <c r="H907" s="102"/>
      <c r="I907" s="102"/>
      <c r="J907" s="102"/>
      <c r="K907" s="102"/>
      <c r="L907" s="102"/>
      <c r="M907" s="102"/>
      <c r="N907" s="102"/>
      <c r="O907" s="102"/>
      <c r="P907" s="102"/>
      <c r="Q907" s="102"/>
      <c r="R907" s="102"/>
      <c r="S907" s="102"/>
      <c r="T907" s="102"/>
      <c r="U907" s="102"/>
    </row>
    <row r="908" spans="1:21" ht="15.75" customHeight="1" x14ac:dyDescent="0.2">
      <c r="A908" s="102"/>
      <c r="B908" s="102"/>
      <c r="C908" s="64"/>
      <c r="D908" s="102"/>
      <c r="E908" s="102"/>
      <c r="F908" s="102"/>
      <c r="G908" s="102"/>
      <c r="H908" s="102"/>
      <c r="I908" s="102"/>
      <c r="J908" s="102"/>
      <c r="K908" s="102"/>
      <c r="L908" s="102"/>
      <c r="M908" s="102"/>
      <c r="N908" s="102"/>
      <c r="O908" s="102"/>
      <c r="P908" s="102"/>
      <c r="Q908" s="102"/>
      <c r="R908" s="102"/>
      <c r="S908" s="102"/>
      <c r="T908" s="102"/>
      <c r="U908" s="102"/>
    </row>
    <row r="909" spans="1:21" ht="15.75" customHeight="1" x14ac:dyDescent="0.2">
      <c r="A909" s="102"/>
      <c r="B909" s="102"/>
      <c r="C909" s="64"/>
      <c r="D909" s="102"/>
      <c r="E909" s="102"/>
      <c r="F909" s="102"/>
      <c r="G909" s="102"/>
      <c r="H909" s="102"/>
      <c r="I909" s="102"/>
      <c r="J909" s="102"/>
      <c r="K909" s="102"/>
      <c r="L909" s="102"/>
      <c r="M909" s="102"/>
      <c r="N909" s="102"/>
      <c r="O909" s="102"/>
      <c r="P909" s="102"/>
      <c r="Q909" s="102"/>
      <c r="R909" s="102"/>
      <c r="S909" s="102"/>
      <c r="T909" s="102"/>
      <c r="U909" s="102"/>
    </row>
    <row r="910" spans="1:21" ht="15.75" customHeight="1" x14ac:dyDescent="0.2">
      <c r="A910" s="102"/>
      <c r="B910" s="102"/>
      <c r="C910" s="64"/>
      <c r="D910" s="102"/>
      <c r="E910" s="102"/>
      <c r="F910" s="102"/>
      <c r="G910" s="102"/>
      <c r="H910" s="102"/>
      <c r="I910" s="102"/>
      <c r="J910" s="102"/>
      <c r="K910" s="102"/>
      <c r="L910" s="102"/>
      <c r="M910" s="102"/>
      <c r="N910" s="102"/>
      <c r="O910" s="102"/>
      <c r="P910" s="102"/>
      <c r="Q910" s="102"/>
      <c r="R910" s="102"/>
      <c r="S910" s="102"/>
      <c r="T910" s="102"/>
      <c r="U910" s="102"/>
    </row>
    <row r="911" spans="1:21" ht="15.75" customHeight="1" x14ac:dyDescent="0.2">
      <c r="A911" s="102"/>
      <c r="B911" s="102"/>
      <c r="C911" s="64"/>
      <c r="D911" s="102"/>
      <c r="E911" s="102"/>
      <c r="F911" s="102"/>
      <c r="G911" s="102"/>
      <c r="H911" s="102"/>
      <c r="I911" s="102"/>
      <c r="J911" s="102"/>
      <c r="K911" s="102"/>
      <c r="L911" s="102"/>
      <c r="M911" s="102"/>
      <c r="N911" s="102"/>
      <c r="O911" s="102"/>
      <c r="P911" s="102"/>
      <c r="Q911" s="102"/>
      <c r="R911" s="102"/>
      <c r="S911" s="102"/>
      <c r="T911" s="102"/>
      <c r="U911" s="102"/>
    </row>
    <row r="912" spans="1:21" ht="15.75" customHeight="1" x14ac:dyDescent="0.2">
      <c r="A912" s="102"/>
      <c r="B912" s="102"/>
      <c r="C912" s="64"/>
      <c r="D912" s="102"/>
      <c r="E912" s="102"/>
      <c r="F912" s="102"/>
      <c r="G912" s="102"/>
      <c r="H912" s="102"/>
      <c r="I912" s="102"/>
      <c r="J912" s="102"/>
      <c r="K912" s="102"/>
      <c r="L912" s="102"/>
      <c r="M912" s="102"/>
      <c r="N912" s="102"/>
      <c r="O912" s="102"/>
      <c r="P912" s="102"/>
      <c r="Q912" s="102"/>
      <c r="R912" s="102"/>
      <c r="S912" s="102"/>
      <c r="T912" s="102"/>
      <c r="U912" s="102"/>
    </row>
    <row r="913" spans="1:21" ht="15.75" customHeight="1" x14ac:dyDescent="0.2">
      <c r="A913" s="102"/>
      <c r="B913" s="102"/>
      <c r="C913" s="64"/>
      <c r="D913" s="102"/>
      <c r="E913" s="102"/>
      <c r="F913" s="102"/>
      <c r="G913" s="102"/>
      <c r="H913" s="102"/>
      <c r="I913" s="102"/>
      <c r="J913" s="102"/>
      <c r="K913" s="102"/>
      <c r="L913" s="102"/>
      <c r="M913" s="102"/>
      <c r="N913" s="102"/>
      <c r="O913" s="102"/>
      <c r="P913" s="102"/>
      <c r="Q913" s="102"/>
      <c r="R913" s="102"/>
      <c r="S913" s="102"/>
      <c r="T913" s="102"/>
      <c r="U913" s="102"/>
    </row>
    <row r="914" spans="1:21" ht="15.75" customHeight="1" x14ac:dyDescent="0.2">
      <c r="A914" s="102"/>
      <c r="B914" s="102"/>
      <c r="C914" s="64"/>
      <c r="D914" s="102"/>
      <c r="E914" s="102"/>
      <c r="F914" s="102"/>
      <c r="G914" s="102"/>
      <c r="H914" s="102"/>
      <c r="I914" s="102"/>
      <c r="J914" s="102"/>
      <c r="K914" s="102"/>
      <c r="L914" s="102"/>
      <c r="M914" s="102"/>
      <c r="N914" s="102"/>
      <c r="O914" s="102"/>
      <c r="P914" s="102"/>
      <c r="Q914" s="102"/>
      <c r="R914" s="102"/>
      <c r="S914" s="102"/>
      <c r="T914" s="102"/>
      <c r="U914" s="102"/>
    </row>
    <row r="915" spans="1:21" ht="15.75" customHeight="1" x14ac:dyDescent="0.2">
      <c r="A915" s="102"/>
      <c r="B915" s="102"/>
      <c r="C915" s="64"/>
      <c r="D915" s="102"/>
      <c r="E915" s="102"/>
      <c r="F915" s="102"/>
      <c r="G915" s="102"/>
      <c r="H915" s="102"/>
      <c r="I915" s="102"/>
      <c r="J915" s="102"/>
      <c r="K915" s="102"/>
      <c r="L915" s="102"/>
      <c r="M915" s="102"/>
      <c r="N915" s="102"/>
      <c r="O915" s="102"/>
      <c r="P915" s="102"/>
      <c r="Q915" s="102"/>
      <c r="R915" s="102"/>
      <c r="S915" s="102"/>
      <c r="T915" s="102"/>
      <c r="U915" s="102"/>
    </row>
    <row r="916" spans="1:21" ht="15.75" customHeight="1" x14ac:dyDescent="0.2">
      <c r="A916" s="102"/>
      <c r="B916" s="102"/>
      <c r="C916" s="64"/>
      <c r="D916" s="102"/>
      <c r="E916" s="102"/>
      <c r="F916" s="102"/>
      <c r="G916" s="102"/>
      <c r="H916" s="102"/>
      <c r="I916" s="102"/>
      <c r="J916" s="102"/>
      <c r="K916" s="102"/>
      <c r="L916" s="102"/>
      <c r="M916" s="102"/>
      <c r="N916" s="102"/>
      <c r="O916" s="102"/>
      <c r="P916" s="102"/>
      <c r="Q916" s="102"/>
      <c r="R916" s="102"/>
      <c r="S916" s="102"/>
      <c r="T916" s="102"/>
      <c r="U916" s="102"/>
    </row>
    <row r="917" spans="1:21" ht="15.75" customHeight="1" x14ac:dyDescent="0.2">
      <c r="A917" s="102"/>
      <c r="B917" s="102"/>
      <c r="C917" s="64"/>
      <c r="D917" s="102"/>
      <c r="E917" s="102"/>
      <c r="F917" s="102"/>
      <c r="G917" s="102"/>
      <c r="H917" s="102"/>
      <c r="I917" s="102"/>
      <c r="J917" s="102"/>
      <c r="K917" s="102"/>
      <c r="L917" s="102"/>
      <c r="M917" s="102"/>
      <c r="N917" s="102"/>
      <c r="O917" s="102"/>
      <c r="P917" s="102"/>
      <c r="Q917" s="102"/>
      <c r="R917" s="102"/>
      <c r="S917" s="102"/>
      <c r="T917" s="102"/>
      <c r="U917" s="102"/>
    </row>
    <row r="918" spans="1:21" ht="15.75" customHeight="1" x14ac:dyDescent="0.2">
      <c r="A918" s="102"/>
      <c r="B918" s="102"/>
      <c r="C918" s="64"/>
      <c r="D918" s="102"/>
      <c r="E918" s="102"/>
      <c r="F918" s="102"/>
      <c r="G918" s="102"/>
      <c r="H918" s="102"/>
      <c r="I918" s="102"/>
      <c r="J918" s="102"/>
      <c r="K918" s="102"/>
      <c r="L918" s="102"/>
      <c r="M918" s="102"/>
      <c r="N918" s="102"/>
      <c r="O918" s="102"/>
      <c r="P918" s="102"/>
      <c r="Q918" s="102"/>
      <c r="R918" s="102"/>
      <c r="S918" s="102"/>
      <c r="T918" s="102"/>
      <c r="U918" s="102"/>
    </row>
    <row r="919" spans="1:21" ht="15.75" customHeight="1" x14ac:dyDescent="0.2">
      <c r="A919" s="102"/>
      <c r="B919" s="102"/>
      <c r="C919" s="64"/>
      <c r="D919" s="102"/>
      <c r="E919" s="102"/>
      <c r="F919" s="102"/>
      <c r="G919" s="102"/>
      <c r="H919" s="102"/>
      <c r="I919" s="102"/>
      <c r="J919" s="102"/>
      <c r="K919" s="102"/>
      <c r="L919" s="102"/>
      <c r="M919" s="102"/>
      <c r="N919" s="102"/>
      <c r="O919" s="102"/>
      <c r="P919" s="102"/>
      <c r="Q919" s="102"/>
      <c r="R919" s="102"/>
      <c r="S919" s="102"/>
      <c r="T919" s="102"/>
      <c r="U919" s="102"/>
    </row>
    <row r="920" spans="1:21" ht="15.75" customHeight="1" x14ac:dyDescent="0.2">
      <c r="A920" s="102"/>
      <c r="B920" s="102"/>
      <c r="C920" s="64"/>
      <c r="D920" s="102"/>
      <c r="E920" s="102"/>
      <c r="F920" s="102"/>
      <c r="G920" s="102"/>
      <c r="H920" s="102"/>
      <c r="I920" s="102"/>
      <c r="J920" s="102"/>
      <c r="K920" s="102"/>
      <c r="L920" s="102"/>
      <c r="M920" s="102"/>
      <c r="N920" s="102"/>
      <c r="O920" s="102"/>
      <c r="P920" s="102"/>
      <c r="Q920" s="102"/>
      <c r="R920" s="102"/>
      <c r="S920" s="102"/>
      <c r="T920" s="102"/>
      <c r="U920" s="102"/>
    </row>
    <row r="921" spans="1:21" ht="15.75" customHeight="1" x14ac:dyDescent="0.2">
      <c r="A921" s="102"/>
      <c r="B921" s="102"/>
      <c r="C921" s="64"/>
      <c r="D921" s="102"/>
      <c r="E921" s="102"/>
      <c r="F921" s="102"/>
      <c r="G921" s="102"/>
      <c r="H921" s="102"/>
      <c r="I921" s="102"/>
      <c r="J921" s="102"/>
      <c r="K921" s="102"/>
      <c r="L921" s="102"/>
      <c r="M921" s="102"/>
      <c r="N921" s="102"/>
      <c r="O921" s="102"/>
      <c r="P921" s="102"/>
      <c r="Q921" s="102"/>
      <c r="R921" s="102"/>
      <c r="S921" s="102"/>
      <c r="T921" s="102"/>
      <c r="U921" s="102"/>
    </row>
    <row r="922" spans="1:21" ht="15.75" customHeight="1" x14ac:dyDescent="0.2">
      <c r="A922" s="102"/>
      <c r="B922" s="102"/>
      <c r="C922" s="64"/>
      <c r="D922" s="102"/>
      <c r="E922" s="102"/>
      <c r="F922" s="102"/>
      <c r="G922" s="102"/>
      <c r="H922" s="102"/>
      <c r="I922" s="102"/>
      <c r="J922" s="102"/>
      <c r="K922" s="102"/>
      <c r="L922" s="102"/>
      <c r="M922" s="102"/>
      <c r="N922" s="102"/>
      <c r="O922" s="102"/>
      <c r="P922" s="102"/>
      <c r="Q922" s="102"/>
      <c r="R922" s="102"/>
      <c r="S922" s="102"/>
      <c r="T922" s="102"/>
      <c r="U922" s="102"/>
    </row>
    <row r="923" spans="1:21" ht="15.75" customHeight="1" x14ac:dyDescent="0.2">
      <c r="A923" s="102"/>
      <c r="B923" s="102"/>
      <c r="C923" s="64"/>
      <c r="D923" s="102"/>
      <c r="E923" s="102"/>
      <c r="F923" s="102"/>
      <c r="G923" s="102"/>
      <c r="H923" s="102"/>
      <c r="I923" s="102"/>
      <c r="J923" s="102"/>
      <c r="K923" s="102"/>
      <c r="L923" s="102"/>
      <c r="M923" s="102"/>
      <c r="N923" s="102"/>
      <c r="O923" s="102"/>
      <c r="P923" s="102"/>
      <c r="Q923" s="102"/>
      <c r="R923" s="102"/>
      <c r="S923" s="102"/>
      <c r="T923" s="102"/>
      <c r="U923" s="102"/>
    </row>
    <row r="924" spans="1:21" ht="15.75" customHeight="1" x14ac:dyDescent="0.2">
      <c r="A924" s="102"/>
      <c r="B924" s="102"/>
      <c r="C924" s="64"/>
      <c r="D924" s="102"/>
      <c r="E924" s="102"/>
      <c r="F924" s="102"/>
      <c r="G924" s="102"/>
      <c r="H924" s="102"/>
      <c r="I924" s="102"/>
      <c r="J924" s="102"/>
      <c r="K924" s="102"/>
      <c r="L924" s="102"/>
      <c r="M924" s="102"/>
      <c r="N924" s="102"/>
      <c r="O924" s="102"/>
      <c r="P924" s="102"/>
      <c r="Q924" s="102"/>
      <c r="R924" s="102"/>
      <c r="S924" s="102"/>
      <c r="T924" s="102"/>
      <c r="U924" s="102"/>
    </row>
    <row r="925" spans="1:21" ht="15.75" customHeight="1" x14ac:dyDescent="0.2">
      <c r="A925" s="102"/>
      <c r="B925" s="102"/>
      <c r="C925" s="64"/>
      <c r="D925" s="102"/>
      <c r="E925" s="102"/>
      <c r="F925" s="102"/>
      <c r="G925" s="102"/>
      <c r="H925" s="102"/>
      <c r="I925" s="102"/>
      <c r="J925" s="102"/>
      <c r="K925" s="102"/>
      <c r="L925" s="102"/>
      <c r="M925" s="102"/>
      <c r="N925" s="102"/>
      <c r="O925" s="102"/>
      <c r="P925" s="102"/>
      <c r="Q925" s="102"/>
      <c r="R925" s="102"/>
      <c r="S925" s="102"/>
      <c r="T925" s="102"/>
      <c r="U925" s="102"/>
    </row>
    <row r="926" spans="1:21" ht="15.75" customHeight="1" x14ac:dyDescent="0.2">
      <c r="A926" s="102"/>
      <c r="B926" s="102"/>
      <c r="C926" s="64"/>
      <c r="D926" s="102"/>
      <c r="E926" s="102"/>
      <c r="F926" s="102"/>
      <c r="G926" s="102"/>
      <c r="H926" s="102"/>
      <c r="I926" s="102"/>
      <c r="J926" s="102"/>
      <c r="K926" s="102"/>
      <c r="L926" s="102"/>
      <c r="M926" s="102"/>
      <c r="N926" s="102"/>
      <c r="O926" s="102"/>
      <c r="P926" s="102"/>
      <c r="Q926" s="102"/>
      <c r="R926" s="102"/>
      <c r="S926" s="102"/>
      <c r="T926" s="102"/>
      <c r="U926" s="102"/>
    </row>
    <row r="927" spans="1:21" ht="15.75" customHeight="1" x14ac:dyDescent="0.2">
      <c r="A927" s="102"/>
      <c r="B927" s="102"/>
      <c r="C927" s="64"/>
      <c r="D927" s="102"/>
      <c r="E927" s="102"/>
      <c r="F927" s="102"/>
      <c r="G927" s="102"/>
      <c r="H927" s="102"/>
      <c r="I927" s="102"/>
      <c r="J927" s="102"/>
      <c r="K927" s="102"/>
      <c r="L927" s="102"/>
      <c r="M927" s="102"/>
      <c r="N927" s="102"/>
      <c r="O927" s="102"/>
      <c r="P927" s="102"/>
      <c r="Q927" s="102"/>
      <c r="R927" s="102"/>
      <c r="S927" s="102"/>
      <c r="T927" s="102"/>
      <c r="U927" s="102"/>
    </row>
    <row r="928" spans="1:21" ht="15.75" customHeight="1" x14ac:dyDescent="0.2">
      <c r="A928" s="102"/>
      <c r="B928" s="102"/>
      <c r="C928" s="64"/>
      <c r="D928" s="102"/>
      <c r="E928" s="102"/>
      <c r="F928" s="102"/>
      <c r="G928" s="102"/>
      <c r="H928" s="102"/>
      <c r="I928" s="102"/>
      <c r="J928" s="102"/>
      <c r="K928" s="102"/>
      <c r="L928" s="102"/>
      <c r="M928" s="102"/>
      <c r="N928" s="102"/>
      <c r="O928" s="102"/>
      <c r="P928" s="102"/>
      <c r="Q928" s="102"/>
      <c r="R928" s="102"/>
      <c r="S928" s="102"/>
      <c r="T928" s="102"/>
      <c r="U928" s="102"/>
    </row>
    <row r="929" spans="1:21" ht="15.75" customHeight="1" x14ac:dyDescent="0.2">
      <c r="A929" s="102"/>
      <c r="B929" s="102"/>
      <c r="C929" s="64"/>
      <c r="D929" s="102"/>
      <c r="E929" s="102"/>
      <c r="F929" s="102"/>
      <c r="G929" s="102"/>
      <c r="H929" s="102"/>
      <c r="I929" s="102"/>
      <c r="J929" s="102"/>
      <c r="K929" s="102"/>
      <c r="L929" s="102"/>
      <c r="M929" s="102"/>
      <c r="N929" s="102"/>
      <c r="O929" s="102"/>
      <c r="P929" s="102"/>
      <c r="Q929" s="102"/>
      <c r="R929" s="102"/>
      <c r="S929" s="102"/>
      <c r="T929" s="102"/>
      <c r="U929" s="102"/>
    </row>
    <row r="930" spans="1:21" ht="15.75" customHeight="1" x14ac:dyDescent="0.2">
      <c r="A930" s="102"/>
      <c r="B930" s="102"/>
      <c r="C930" s="64"/>
      <c r="D930" s="102"/>
      <c r="E930" s="102"/>
      <c r="F930" s="102"/>
      <c r="G930" s="102"/>
      <c r="H930" s="102"/>
      <c r="I930" s="102"/>
      <c r="J930" s="102"/>
      <c r="K930" s="102"/>
      <c r="L930" s="102"/>
      <c r="M930" s="102"/>
      <c r="N930" s="102"/>
      <c r="O930" s="102"/>
      <c r="P930" s="102"/>
      <c r="Q930" s="102"/>
      <c r="R930" s="102"/>
      <c r="S930" s="102"/>
      <c r="T930" s="102"/>
      <c r="U930" s="102"/>
    </row>
    <row r="931" spans="1:21" ht="15.75" customHeight="1" x14ac:dyDescent="0.2">
      <c r="A931" s="102"/>
      <c r="B931" s="102"/>
      <c r="C931" s="64"/>
      <c r="D931" s="102"/>
      <c r="E931" s="102"/>
      <c r="F931" s="102"/>
      <c r="G931" s="102"/>
      <c r="H931" s="102"/>
      <c r="I931" s="102"/>
      <c r="J931" s="102"/>
      <c r="K931" s="102"/>
      <c r="L931" s="102"/>
      <c r="M931" s="102"/>
      <c r="N931" s="102"/>
      <c r="O931" s="102"/>
      <c r="P931" s="102"/>
      <c r="Q931" s="102"/>
      <c r="R931" s="102"/>
      <c r="S931" s="102"/>
      <c r="T931" s="102"/>
      <c r="U931" s="102"/>
    </row>
    <row r="932" spans="1:21" ht="15.75" customHeight="1" x14ac:dyDescent="0.2">
      <c r="A932" s="102"/>
      <c r="B932" s="102"/>
      <c r="C932" s="64"/>
      <c r="D932" s="102"/>
      <c r="E932" s="102"/>
      <c r="F932" s="102"/>
      <c r="G932" s="102"/>
      <c r="H932" s="102"/>
      <c r="I932" s="102"/>
      <c r="J932" s="102"/>
      <c r="K932" s="102"/>
      <c r="L932" s="102"/>
      <c r="M932" s="102"/>
      <c r="N932" s="102"/>
      <c r="O932" s="102"/>
      <c r="P932" s="102"/>
      <c r="Q932" s="102"/>
      <c r="R932" s="102"/>
      <c r="S932" s="102"/>
      <c r="T932" s="102"/>
      <c r="U932" s="102"/>
    </row>
    <row r="933" spans="1:21" ht="15.75" customHeight="1" x14ac:dyDescent="0.2">
      <c r="A933" s="102"/>
      <c r="B933" s="102"/>
      <c r="C933" s="64"/>
      <c r="D933" s="102"/>
      <c r="E933" s="102"/>
      <c r="F933" s="102"/>
      <c r="G933" s="102"/>
      <c r="H933" s="102"/>
      <c r="I933" s="102"/>
      <c r="J933" s="102"/>
      <c r="K933" s="102"/>
      <c r="L933" s="102"/>
      <c r="M933" s="102"/>
      <c r="N933" s="102"/>
      <c r="O933" s="102"/>
      <c r="P933" s="102"/>
      <c r="Q933" s="102"/>
      <c r="R933" s="102"/>
      <c r="S933" s="102"/>
      <c r="T933" s="102"/>
      <c r="U933" s="102"/>
    </row>
    <row r="934" spans="1:21" ht="15.75" customHeight="1" x14ac:dyDescent="0.2">
      <c r="A934" s="102"/>
      <c r="B934" s="102"/>
      <c r="C934" s="64"/>
      <c r="D934" s="102"/>
      <c r="E934" s="102"/>
      <c r="F934" s="102"/>
      <c r="G934" s="102"/>
      <c r="H934" s="102"/>
      <c r="I934" s="102"/>
      <c r="J934" s="102"/>
      <c r="K934" s="102"/>
      <c r="L934" s="102"/>
      <c r="M934" s="102"/>
      <c r="N934" s="102"/>
      <c r="O934" s="102"/>
      <c r="P934" s="102"/>
      <c r="Q934" s="102"/>
      <c r="R934" s="102"/>
      <c r="S934" s="102"/>
      <c r="T934" s="102"/>
      <c r="U934" s="102"/>
    </row>
    <row r="935" spans="1:21" ht="15.75" customHeight="1" x14ac:dyDescent="0.2">
      <c r="A935" s="102"/>
      <c r="B935" s="102"/>
      <c r="C935" s="64"/>
      <c r="D935" s="102"/>
      <c r="E935" s="102"/>
      <c r="F935" s="102"/>
      <c r="G935" s="102"/>
      <c r="H935" s="102"/>
      <c r="I935" s="102"/>
      <c r="J935" s="102"/>
      <c r="K935" s="102"/>
      <c r="L935" s="102"/>
      <c r="M935" s="102"/>
      <c r="N935" s="102"/>
      <c r="O935" s="102"/>
      <c r="P935" s="102"/>
      <c r="Q935" s="102"/>
      <c r="R935" s="102"/>
      <c r="S935" s="102"/>
      <c r="T935" s="102"/>
      <c r="U935" s="102"/>
    </row>
    <row r="936" spans="1:21" ht="15.75" customHeight="1" x14ac:dyDescent="0.2">
      <c r="A936" s="102"/>
      <c r="B936" s="102"/>
      <c r="C936" s="64"/>
      <c r="D936" s="102"/>
      <c r="E936" s="102"/>
      <c r="F936" s="102"/>
      <c r="G936" s="102"/>
      <c r="H936" s="102"/>
      <c r="I936" s="102"/>
      <c r="J936" s="102"/>
      <c r="K936" s="102"/>
      <c r="L936" s="102"/>
      <c r="M936" s="102"/>
      <c r="N936" s="102"/>
      <c r="O936" s="102"/>
      <c r="P936" s="102"/>
      <c r="Q936" s="102"/>
      <c r="R936" s="102"/>
      <c r="S936" s="102"/>
      <c r="T936" s="102"/>
      <c r="U936" s="102"/>
    </row>
    <row r="937" spans="1:21" ht="15.75" customHeight="1" x14ac:dyDescent="0.2">
      <c r="A937" s="102"/>
      <c r="B937" s="102"/>
      <c r="C937" s="64"/>
      <c r="D937" s="102"/>
      <c r="E937" s="102"/>
      <c r="F937" s="102"/>
      <c r="G937" s="102"/>
      <c r="H937" s="102"/>
      <c r="I937" s="102"/>
      <c r="J937" s="102"/>
      <c r="K937" s="102"/>
      <c r="L937" s="102"/>
      <c r="M937" s="102"/>
      <c r="N937" s="102"/>
      <c r="O937" s="102"/>
      <c r="P937" s="102"/>
      <c r="Q937" s="102"/>
      <c r="R937" s="102"/>
      <c r="S937" s="102"/>
      <c r="T937" s="102"/>
      <c r="U937" s="102"/>
    </row>
    <row r="938" spans="1:21" ht="15.75" customHeight="1" x14ac:dyDescent="0.2">
      <c r="A938" s="102"/>
      <c r="B938" s="102"/>
      <c r="C938" s="64"/>
      <c r="D938" s="102"/>
      <c r="E938" s="102"/>
      <c r="F938" s="102"/>
      <c r="G938" s="102"/>
      <c r="H938" s="102"/>
      <c r="I938" s="102"/>
      <c r="J938" s="102"/>
      <c r="K938" s="102"/>
      <c r="L938" s="102"/>
      <c r="M938" s="102"/>
      <c r="N938" s="102"/>
      <c r="O938" s="102"/>
      <c r="P938" s="102"/>
      <c r="Q938" s="102"/>
      <c r="R938" s="102"/>
      <c r="S938" s="102"/>
      <c r="T938" s="102"/>
      <c r="U938" s="102"/>
    </row>
    <row r="939" spans="1:21" ht="15.75" customHeight="1" x14ac:dyDescent="0.2">
      <c r="A939" s="102"/>
      <c r="B939" s="102"/>
      <c r="C939" s="64"/>
      <c r="D939" s="102"/>
      <c r="E939" s="102"/>
      <c r="F939" s="102"/>
      <c r="G939" s="102"/>
      <c r="H939" s="102"/>
      <c r="I939" s="102"/>
      <c r="J939" s="102"/>
      <c r="K939" s="102"/>
      <c r="L939" s="102"/>
      <c r="M939" s="102"/>
      <c r="N939" s="102"/>
      <c r="O939" s="102"/>
      <c r="P939" s="102"/>
      <c r="Q939" s="102"/>
      <c r="R939" s="102"/>
      <c r="S939" s="102"/>
      <c r="T939" s="102"/>
      <c r="U939" s="102"/>
    </row>
    <row r="940" spans="1:21" ht="15.75" customHeight="1" x14ac:dyDescent="0.2">
      <c r="A940" s="102"/>
      <c r="B940" s="102"/>
      <c r="C940" s="64"/>
      <c r="D940" s="102"/>
      <c r="E940" s="102"/>
      <c r="F940" s="102"/>
      <c r="G940" s="102"/>
      <c r="H940" s="102"/>
      <c r="I940" s="102"/>
      <c r="J940" s="102"/>
      <c r="K940" s="102"/>
      <c r="L940" s="102"/>
      <c r="M940" s="102"/>
      <c r="N940" s="102"/>
      <c r="O940" s="102"/>
      <c r="P940" s="102"/>
      <c r="Q940" s="102"/>
      <c r="R940" s="102"/>
      <c r="S940" s="102"/>
      <c r="T940" s="102"/>
      <c r="U940" s="102"/>
    </row>
    <row r="941" spans="1:21" ht="15.75" customHeight="1" x14ac:dyDescent="0.2">
      <c r="A941" s="102"/>
      <c r="B941" s="102"/>
      <c r="C941" s="64"/>
      <c r="D941" s="102"/>
      <c r="E941" s="102"/>
      <c r="F941" s="102"/>
      <c r="G941" s="102"/>
      <c r="H941" s="102"/>
      <c r="I941" s="102"/>
      <c r="J941" s="102"/>
      <c r="K941" s="102"/>
      <c r="L941" s="102"/>
      <c r="M941" s="102"/>
      <c r="N941" s="102"/>
      <c r="O941" s="102"/>
      <c r="P941" s="102"/>
      <c r="Q941" s="102"/>
      <c r="R941" s="102"/>
      <c r="S941" s="102"/>
      <c r="T941" s="102"/>
      <c r="U941" s="102"/>
    </row>
    <row r="942" spans="1:21" ht="15.75" customHeight="1" x14ac:dyDescent="0.2">
      <c r="A942" s="102"/>
      <c r="B942" s="102"/>
      <c r="C942" s="64"/>
      <c r="D942" s="102"/>
      <c r="E942" s="102"/>
      <c r="F942" s="102"/>
      <c r="G942" s="102"/>
      <c r="H942" s="102"/>
      <c r="I942" s="102"/>
      <c r="J942" s="102"/>
      <c r="K942" s="102"/>
      <c r="L942" s="102"/>
      <c r="M942" s="102"/>
      <c r="N942" s="102"/>
      <c r="O942" s="102"/>
      <c r="P942" s="102"/>
      <c r="Q942" s="102"/>
      <c r="R942" s="102"/>
      <c r="S942" s="102"/>
      <c r="T942" s="102"/>
      <c r="U942" s="102"/>
    </row>
    <row r="943" spans="1:21" ht="15.75" customHeight="1" x14ac:dyDescent="0.2">
      <c r="A943" s="102"/>
      <c r="B943" s="102"/>
      <c r="C943" s="64"/>
      <c r="D943" s="102"/>
      <c r="E943" s="102"/>
      <c r="F943" s="102"/>
      <c r="G943" s="102"/>
      <c r="H943" s="102"/>
      <c r="I943" s="102"/>
      <c r="J943" s="102"/>
      <c r="K943" s="102"/>
      <c r="L943" s="102"/>
      <c r="M943" s="102"/>
      <c r="N943" s="102"/>
      <c r="O943" s="102"/>
      <c r="P943" s="102"/>
      <c r="Q943" s="102"/>
      <c r="R943" s="102"/>
      <c r="S943" s="102"/>
      <c r="T943" s="102"/>
      <c r="U943" s="102"/>
    </row>
    <row r="944" spans="1:21" ht="15.75" customHeight="1" x14ac:dyDescent="0.2">
      <c r="A944" s="102"/>
      <c r="B944" s="102"/>
      <c r="C944" s="64"/>
      <c r="D944" s="102"/>
      <c r="E944" s="102"/>
      <c r="F944" s="102"/>
      <c r="G944" s="102"/>
      <c r="H944" s="102"/>
      <c r="I944" s="102"/>
      <c r="J944" s="102"/>
      <c r="K944" s="102"/>
      <c r="L944" s="102"/>
      <c r="M944" s="102"/>
      <c r="N944" s="102"/>
      <c r="O944" s="102"/>
      <c r="P944" s="102"/>
      <c r="Q944" s="102"/>
      <c r="R944" s="102"/>
      <c r="S944" s="102"/>
      <c r="T944" s="102"/>
      <c r="U944" s="102"/>
    </row>
    <row r="945" spans="1:21" ht="15.75" customHeight="1" x14ac:dyDescent="0.2">
      <c r="A945" s="102"/>
      <c r="B945" s="102"/>
      <c r="C945" s="64"/>
      <c r="D945" s="102"/>
      <c r="E945" s="102"/>
      <c r="F945" s="102"/>
      <c r="G945" s="102"/>
      <c r="H945" s="102"/>
      <c r="I945" s="102"/>
      <c r="J945" s="102"/>
      <c r="K945" s="102"/>
      <c r="L945" s="102"/>
      <c r="M945" s="102"/>
      <c r="N945" s="102"/>
      <c r="O945" s="102"/>
      <c r="P945" s="102"/>
      <c r="Q945" s="102"/>
      <c r="R945" s="102"/>
      <c r="S945" s="102"/>
      <c r="T945" s="102"/>
      <c r="U945" s="102"/>
    </row>
    <row r="946" spans="1:21" ht="15.75" customHeight="1" x14ac:dyDescent="0.2">
      <c r="A946" s="102"/>
      <c r="B946" s="102"/>
      <c r="C946" s="64"/>
      <c r="D946" s="102"/>
      <c r="E946" s="102"/>
      <c r="F946" s="102"/>
      <c r="G946" s="102"/>
      <c r="H946" s="102"/>
      <c r="I946" s="102"/>
      <c r="J946" s="102"/>
      <c r="K946" s="102"/>
      <c r="L946" s="102"/>
      <c r="M946" s="102"/>
      <c r="N946" s="102"/>
      <c r="O946" s="102"/>
      <c r="P946" s="102"/>
      <c r="Q946" s="102"/>
      <c r="R946" s="102"/>
      <c r="S946" s="102"/>
      <c r="T946" s="102"/>
      <c r="U946" s="102"/>
    </row>
    <row r="947" spans="1:21" ht="15.75" customHeight="1" x14ac:dyDescent="0.2">
      <c r="A947" s="102"/>
      <c r="B947" s="102"/>
      <c r="C947" s="64"/>
      <c r="D947" s="102"/>
      <c r="E947" s="102"/>
      <c r="F947" s="102"/>
      <c r="G947" s="102"/>
      <c r="H947" s="102"/>
      <c r="I947" s="102"/>
      <c r="J947" s="102"/>
      <c r="K947" s="102"/>
      <c r="L947" s="102"/>
      <c r="M947" s="102"/>
      <c r="N947" s="102"/>
      <c r="O947" s="102"/>
      <c r="P947" s="102"/>
      <c r="Q947" s="102"/>
      <c r="R947" s="102"/>
      <c r="S947" s="102"/>
      <c r="T947" s="102"/>
      <c r="U947" s="102"/>
    </row>
    <row r="948" spans="1:21" ht="15.75" customHeight="1" x14ac:dyDescent="0.2">
      <c r="A948" s="102"/>
      <c r="B948" s="102"/>
      <c r="C948" s="64"/>
      <c r="D948" s="102"/>
      <c r="E948" s="102"/>
      <c r="F948" s="102"/>
      <c r="G948" s="102"/>
      <c r="H948" s="102"/>
      <c r="I948" s="102"/>
      <c r="J948" s="102"/>
      <c r="K948" s="102"/>
      <c r="L948" s="102"/>
      <c r="M948" s="102"/>
      <c r="N948" s="102"/>
      <c r="O948" s="102"/>
      <c r="P948" s="102"/>
      <c r="Q948" s="102"/>
      <c r="R948" s="102"/>
      <c r="S948" s="102"/>
      <c r="T948" s="102"/>
      <c r="U948" s="102"/>
    </row>
    <row r="949" spans="1:21" ht="15.75" customHeight="1" x14ac:dyDescent="0.2">
      <c r="A949" s="102"/>
      <c r="B949" s="102"/>
      <c r="C949" s="64"/>
      <c r="D949" s="102"/>
      <c r="E949" s="102"/>
      <c r="F949" s="102"/>
      <c r="G949" s="102"/>
      <c r="H949" s="102"/>
      <c r="I949" s="102"/>
      <c r="J949" s="102"/>
      <c r="K949" s="102"/>
      <c r="L949" s="102"/>
      <c r="M949" s="102"/>
      <c r="N949" s="102"/>
      <c r="O949" s="102"/>
      <c r="P949" s="102"/>
      <c r="Q949" s="102"/>
      <c r="R949" s="102"/>
      <c r="S949" s="102"/>
      <c r="T949" s="102"/>
      <c r="U949" s="102"/>
    </row>
    <row r="950" spans="1:21" ht="15.75" customHeight="1" x14ac:dyDescent="0.2">
      <c r="A950" s="102"/>
      <c r="B950" s="102"/>
      <c r="C950" s="64"/>
      <c r="D950" s="102"/>
      <c r="E950" s="102"/>
      <c r="F950" s="102"/>
      <c r="G950" s="102"/>
      <c r="H950" s="102"/>
      <c r="I950" s="102"/>
      <c r="J950" s="102"/>
      <c r="K950" s="102"/>
      <c r="L950" s="102"/>
      <c r="M950" s="102"/>
      <c r="N950" s="102"/>
      <c r="O950" s="102"/>
      <c r="P950" s="102"/>
      <c r="Q950" s="102"/>
      <c r="R950" s="102"/>
      <c r="S950" s="102"/>
      <c r="T950" s="102"/>
      <c r="U950" s="102"/>
    </row>
    <row r="951" spans="1:21" ht="15.75" customHeight="1" x14ac:dyDescent="0.2">
      <c r="A951" s="102"/>
      <c r="B951" s="102"/>
      <c r="C951" s="64"/>
      <c r="D951" s="102"/>
      <c r="E951" s="102"/>
      <c r="F951" s="102"/>
      <c r="G951" s="102"/>
      <c r="H951" s="102"/>
      <c r="I951" s="102"/>
      <c r="J951" s="102"/>
      <c r="K951" s="102"/>
      <c r="L951" s="102"/>
      <c r="M951" s="102"/>
      <c r="N951" s="102"/>
      <c r="O951" s="102"/>
      <c r="P951" s="102"/>
      <c r="Q951" s="102"/>
      <c r="R951" s="102"/>
      <c r="S951" s="102"/>
      <c r="T951" s="102"/>
      <c r="U951" s="102"/>
    </row>
    <row r="952" spans="1:21" ht="15.75" customHeight="1" x14ac:dyDescent="0.2">
      <c r="A952" s="102"/>
      <c r="B952" s="102"/>
      <c r="C952" s="64"/>
      <c r="D952" s="102"/>
      <c r="E952" s="102"/>
      <c r="F952" s="102"/>
      <c r="G952" s="102"/>
      <c r="H952" s="102"/>
      <c r="I952" s="102"/>
      <c r="J952" s="102"/>
      <c r="K952" s="102"/>
      <c r="L952" s="102"/>
      <c r="M952" s="102"/>
      <c r="N952" s="102"/>
      <c r="O952" s="102"/>
      <c r="P952" s="102"/>
      <c r="Q952" s="102"/>
      <c r="R952" s="102"/>
      <c r="S952" s="102"/>
      <c r="T952" s="102"/>
      <c r="U952" s="102"/>
    </row>
    <row r="953" spans="1:21" ht="15.75" customHeight="1" x14ac:dyDescent="0.2">
      <c r="A953" s="102"/>
      <c r="B953" s="102"/>
      <c r="C953" s="64"/>
      <c r="D953" s="102"/>
      <c r="E953" s="102"/>
      <c r="F953" s="102"/>
      <c r="G953" s="102"/>
      <c r="H953" s="102"/>
      <c r="I953" s="102"/>
      <c r="J953" s="102"/>
      <c r="K953" s="102"/>
      <c r="L953" s="102"/>
      <c r="M953" s="102"/>
      <c r="N953" s="102"/>
      <c r="O953" s="102"/>
      <c r="P953" s="102"/>
      <c r="Q953" s="102"/>
      <c r="R953" s="102"/>
      <c r="S953" s="102"/>
      <c r="T953" s="102"/>
      <c r="U953" s="102"/>
    </row>
    <row r="954" spans="1:21" ht="15.75" customHeight="1" x14ac:dyDescent="0.2">
      <c r="A954" s="102"/>
      <c r="B954" s="102"/>
      <c r="C954" s="64"/>
      <c r="D954" s="102"/>
      <c r="E954" s="102"/>
      <c r="F954" s="102"/>
      <c r="G954" s="102"/>
      <c r="H954" s="102"/>
      <c r="I954" s="102"/>
      <c r="J954" s="102"/>
      <c r="K954" s="102"/>
      <c r="L954" s="102"/>
      <c r="M954" s="102"/>
      <c r="N954" s="102"/>
      <c r="O954" s="102"/>
      <c r="P954" s="102"/>
      <c r="Q954" s="102"/>
      <c r="R954" s="102"/>
      <c r="S954" s="102"/>
      <c r="T954" s="102"/>
      <c r="U954" s="102"/>
    </row>
    <row r="955" spans="1:21" ht="15.75" customHeight="1" x14ac:dyDescent="0.2">
      <c r="A955" s="102"/>
      <c r="B955" s="102"/>
      <c r="C955" s="64"/>
      <c r="D955" s="102"/>
      <c r="E955" s="102"/>
      <c r="F955" s="102"/>
      <c r="G955" s="102"/>
      <c r="H955" s="102"/>
      <c r="I955" s="102"/>
      <c r="J955" s="102"/>
      <c r="K955" s="102"/>
      <c r="L955" s="102"/>
      <c r="M955" s="102"/>
      <c r="N955" s="102"/>
      <c r="O955" s="102"/>
      <c r="P955" s="102"/>
      <c r="Q955" s="102"/>
      <c r="R955" s="102"/>
      <c r="S955" s="102"/>
      <c r="T955" s="102"/>
      <c r="U955" s="102"/>
    </row>
    <row r="956" spans="1:21" ht="15.75" customHeight="1" x14ac:dyDescent="0.2">
      <c r="A956" s="102"/>
      <c r="B956" s="102"/>
      <c r="C956" s="64"/>
      <c r="D956" s="102"/>
      <c r="E956" s="102"/>
      <c r="F956" s="102"/>
      <c r="G956" s="102"/>
      <c r="H956" s="102"/>
      <c r="I956" s="102"/>
      <c r="J956" s="102"/>
      <c r="K956" s="102"/>
      <c r="L956" s="102"/>
      <c r="M956" s="102"/>
      <c r="N956" s="102"/>
      <c r="O956" s="102"/>
      <c r="P956" s="102"/>
      <c r="Q956" s="102"/>
      <c r="R956" s="102"/>
      <c r="S956" s="102"/>
      <c r="T956" s="102"/>
      <c r="U956" s="102"/>
    </row>
    <row r="957" spans="1:21" ht="15.75" customHeight="1" x14ac:dyDescent="0.2">
      <c r="A957" s="102"/>
      <c r="B957" s="102"/>
      <c r="C957" s="64"/>
      <c r="D957" s="102"/>
      <c r="E957" s="102"/>
      <c r="F957" s="102"/>
      <c r="G957" s="102"/>
      <c r="H957" s="102"/>
      <c r="I957" s="102"/>
      <c r="J957" s="102"/>
      <c r="K957" s="102"/>
      <c r="L957" s="102"/>
      <c r="M957" s="102"/>
      <c r="N957" s="102"/>
      <c r="O957" s="102"/>
      <c r="P957" s="102"/>
      <c r="Q957" s="102"/>
      <c r="R957" s="102"/>
      <c r="S957" s="102"/>
      <c r="T957" s="102"/>
      <c r="U957" s="102"/>
    </row>
    <row r="958" spans="1:21" ht="15.75" customHeight="1" x14ac:dyDescent="0.2">
      <c r="A958" s="102"/>
      <c r="B958" s="102"/>
      <c r="C958" s="64"/>
      <c r="D958" s="102"/>
      <c r="E958" s="102"/>
      <c r="F958" s="102"/>
      <c r="G958" s="102"/>
      <c r="H958" s="102"/>
      <c r="I958" s="102"/>
      <c r="J958" s="102"/>
      <c r="K958" s="102"/>
      <c r="L958" s="102"/>
      <c r="M958" s="102"/>
      <c r="N958" s="102"/>
      <c r="O958" s="102"/>
      <c r="P958" s="102"/>
      <c r="Q958" s="102"/>
      <c r="R958" s="102"/>
      <c r="S958" s="102"/>
      <c r="T958" s="102"/>
      <c r="U958" s="102"/>
    </row>
    <row r="959" spans="1:21" ht="15.75" customHeight="1" x14ac:dyDescent="0.2">
      <c r="A959" s="102"/>
      <c r="B959" s="102"/>
      <c r="C959" s="64"/>
      <c r="D959" s="102"/>
      <c r="E959" s="102"/>
      <c r="F959" s="102"/>
      <c r="G959" s="102"/>
      <c r="H959" s="102"/>
      <c r="I959" s="102"/>
      <c r="J959" s="102"/>
      <c r="K959" s="102"/>
      <c r="L959" s="102"/>
      <c r="M959" s="102"/>
      <c r="N959" s="102"/>
      <c r="O959" s="102"/>
      <c r="P959" s="102"/>
      <c r="Q959" s="102"/>
      <c r="R959" s="102"/>
      <c r="S959" s="102"/>
      <c r="T959" s="102"/>
      <c r="U959" s="102"/>
    </row>
    <row r="960" spans="1:21" ht="15.75" customHeight="1" x14ac:dyDescent="0.2">
      <c r="A960" s="102"/>
      <c r="B960" s="102"/>
      <c r="C960" s="64"/>
      <c r="D960" s="102"/>
      <c r="E960" s="102"/>
      <c r="F960" s="102"/>
      <c r="G960" s="102"/>
      <c r="H960" s="102"/>
      <c r="I960" s="102"/>
      <c r="J960" s="102"/>
      <c r="K960" s="102"/>
      <c r="L960" s="102"/>
      <c r="M960" s="102"/>
      <c r="N960" s="102"/>
      <c r="O960" s="102"/>
      <c r="P960" s="102"/>
      <c r="Q960" s="102"/>
      <c r="R960" s="102"/>
      <c r="S960" s="102"/>
      <c r="T960" s="102"/>
      <c r="U960" s="102"/>
    </row>
    <row r="961" spans="1:21" ht="15.75" customHeight="1" x14ac:dyDescent="0.2">
      <c r="A961" s="102"/>
      <c r="B961" s="102"/>
      <c r="C961" s="64"/>
      <c r="D961" s="102"/>
      <c r="E961" s="102"/>
      <c r="F961" s="102"/>
      <c r="G961" s="102"/>
      <c r="H961" s="102"/>
      <c r="I961" s="102"/>
      <c r="J961" s="102"/>
      <c r="K961" s="102"/>
      <c r="L961" s="102"/>
      <c r="M961" s="102"/>
      <c r="N961" s="102"/>
      <c r="O961" s="102"/>
      <c r="P961" s="102"/>
      <c r="Q961" s="102"/>
      <c r="R961" s="102"/>
      <c r="S961" s="102"/>
      <c r="T961" s="102"/>
      <c r="U961" s="102"/>
    </row>
    <row r="962" spans="1:21" ht="15.75" customHeight="1" x14ac:dyDescent="0.2">
      <c r="A962" s="102"/>
      <c r="B962" s="102"/>
      <c r="C962" s="64"/>
      <c r="D962" s="102"/>
      <c r="E962" s="102"/>
      <c r="F962" s="102"/>
      <c r="G962" s="102"/>
      <c r="H962" s="102"/>
      <c r="I962" s="102"/>
      <c r="J962" s="102"/>
      <c r="K962" s="102"/>
      <c r="L962" s="102"/>
      <c r="M962" s="102"/>
      <c r="N962" s="102"/>
      <c r="O962" s="102"/>
      <c r="P962" s="102"/>
      <c r="Q962" s="102"/>
      <c r="R962" s="102"/>
      <c r="S962" s="102"/>
      <c r="T962" s="102"/>
      <c r="U962" s="102"/>
    </row>
    <row r="963" spans="1:21" ht="15.75" customHeight="1" x14ac:dyDescent="0.2">
      <c r="A963" s="102"/>
      <c r="B963" s="102"/>
      <c r="C963" s="64"/>
      <c r="D963" s="102"/>
      <c r="E963" s="102"/>
      <c r="F963" s="102"/>
      <c r="G963" s="102"/>
      <c r="H963" s="102"/>
      <c r="I963" s="102"/>
      <c r="J963" s="102"/>
      <c r="K963" s="102"/>
      <c r="L963" s="102"/>
      <c r="M963" s="102"/>
      <c r="N963" s="102"/>
      <c r="O963" s="102"/>
      <c r="P963" s="102"/>
      <c r="Q963" s="102"/>
      <c r="R963" s="102"/>
      <c r="S963" s="102"/>
      <c r="T963" s="102"/>
      <c r="U963" s="102"/>
    </row>
    <row r="964" spans="1:21" ht="15.75" customHeight="1" x14ac:dyDescent="0.2">
      <c r="A964" s="102"/>
      <c r="B964" s="102"/>
      <c r="C964" s="64"/>
      <c r="D964" s="102"/>
      <c r="E964" s="102"/>
      <c r="F964" s="102"/>
      <c r="G964" s="102"/>
      <c r="H964" s="102"/>
      <c r="I964" s="102"/>
      <c r="J964" s="102"/>
      <c r="K964" s="102"/>
      <c r="L964" s="102"/>
      <c r="M964" s="102"/>
      <c r="N964" s="102"/>
      <c r="O964" s="102"/>
      <c r="P964" s="102"/>
      <c r="Q964" s="102"/>
      <c r="R964" s="102"/>
      <c r="S964" s="102"/>
      <c r="T964" s="102"/>
      <c r="U964" s="102"/>
    </row>
    <row r="965" spans="1:21" ht="15.75" customHeight="1" x14ac:dyDescent="0.2">
      <c r="A965" s="102"/>
      <c r="B965" s="102"/>
      <c r="C965" s="64"/>
      <c r="D965" s="102"/>
      <c r="E965" s="102"/>
      <c r="F965" s="102"/>
      <c r="G965" s="102"/>
      <c r="H965" s="102"/>
      <c r="I965" s="102"/>
      <c r="J965" s="102"/>
      <c r="K965" s="102"/>
      <c r="L965" s="102"/>
      <c r="M965" s="102"/>
      <c r="N965" s="102"/>
      <c r="O965" s="102"/>
      <c r="P965" s="102"/>
      <c r="Q965" s="102"/>
      <c r="R965" s="102"/>
      <c r="S965" s="102"/>
      <c r="T965" s="102"/>
      <c r="U965" s="102"/>
    </row>
    <row r="966" spans="1:21" ht="15.75" customHeight="1" x14ac:dyDescent="0.2">
      <c r="A966" s="102"/>
      <c r="B966" s="102"/>
      <c r="C966" s="64"/>
      <c r="D966" s="102"/>
      <c r="E966" s="102"/>
      <c r="F966" s="102"/>
      <c r="G966" s="102"/>
      <c r="H966" s="102"/>
      <c r="I966" s="102"/>
      <c r="J966" s="102"/>
      <c r="K966" s="102"/>
      <c r="L966" s="102"/>
      <c r="M966" s="102"/>
      <c r="N966" s="102"/>
      <c r="O966" s="102"/>
      <c r="P966" s="102"/>
      <c r="Q966" s="102"/>
      <c r="R966" s="102"/>
      <c r="S966" s="102"/>
      <c r="T966" s="102"/>
      <c r="U966" s="102"/>
    </row>
    <row r="967" spans="1:21" ht="15.75" customHeight="1" x14ac:dyDescent="0.2">
      <c r="A967" s="102"/>
      <c r="B967" s="102"/>
      <c r="C967" s="64"/>
      <c r="D967" s="102"/>
      <c r="E967" s="102"/>
      <c r="F967" s="102"/>
      <c r="G967" s="102"/>
      <c r="H967" s="102"/>
      <c r="I967" s="102"/>
      <c r="J967" s="102"/>
      <c r="K967" s="102"/>
      <c r="L967" s="102"/>
      <c r="M967" s="102"/>
      <c r="N967" s="102"/>
      <c r="O967" s="102"/>
      <c r="P967" s="102"/>
      <c r="Q967" s="102"/>
      <c r="R967" s="102"/>
      <c r="S967" s="102"/>
      <c r="T967" s="102"/>
      <c r="U967" s="102"/>
    </row>
    <row r="968" spans="1:21" ht="15.75" customHeight="1" x14ac:dyDescent="0.2">
      <c r="A968" s="102"/>
      <c r="B968" s="102"/>
      <c r="C968" s="64"/>
      <c r="D968" s="102"/>
      <c r="E968" s="102"/>
      <c r="F968" s="102"/>
      <c r="G968" s="102"/>
      <c r="H968" s="102"/>
      <c r="I968" s="102"/>
      <c r="J968" s="102"/>
      <c r="K968" s="102"/>
      <c r="L968" s="102"/>
      <c r="M968" s="102"/>
      <c r="N968" s="102"/>
      <c r="O968" s="102"/>
      <c r="P968" s="102"/>
      <c r="Q968" s="102"/>
      <c r="R968" s="102"/>
      <c r="S968" s="102"/>
      <c r="T968" s="102"/>
      <c r="U968" s="102"/>
    </row>
    <row r="969" spans="1:21" ht="15.75" customHeight="1" x14ac:dyDescent="0.2">
      <c r="A969" s="102"/>
      <c r="B969" s="102"/>
      <c r="C969" s="64"/>
      <c r="D969" s="102"/>
      <c r="E969" s="102"/>
      <c r="F969" s="102"/>
      <c r="G969" s="102"/>
      <c r="H969" s="102"/>
      <c r="I969" s="102"/>
      <c r="J969" s="102"/>
      <c r="K969" s="102"/>
      <c r="L969" s="102"/>
      <c r="M969" s="102"/>
      <c r="N969" s="102"/>
      <c r="O969" s="102"/>
      <c r="P969" s="102"/>
      <c r="Q969" s="102"/>
      <c r="R969" s="102"/>
      <c r="S969" s="102"/>
      <c r="T969" s="102"/>
      <c r="U969" s="102"/>
    </row>
    <row r="970" spans="1:21" ht="15.75" customHeight="1" x14ac:dyDescent="0.2">
      <c r="A970" s="102"/>
      <c r="B970" s="102"/>
      <c r="C970" s="64"/>
      <c r="D970" s="102"/>
      <c r="E970" s="102"/>
      <c r="F970" s="102"/>
      <c r="G970" s="102"/>
      <c r="H970" s="102"/>
      <c r="I970" s="102"/>
      <c r="J970" s="102"/>
      <c r="K970" s="102"/>
      <c r="L970" s="102"/>
      <c r="M970" s="102"/>
      <c r="N970" s="102"/>
      <c r="O970" s="102"/>
      <c r="P970" s="102"/>
      <c r="Q970" s="102"/>
      <c r="R970" s="102"/>
      <c r="S970" s="102"/>
      <c r="T970" s="102"/>
      <c r="U970" s="102"/>
    </row>
    <row r="971" spans="1:21" ht="15.75" customHeight="1" x14ac:dyDescent="0.2">
      <c r="A971" s="102"/>
      <c r="B971" s="102"/>
      <c r="C971" s="64"/>
      <c r="D971" s="102"/>
      <c r="E971" s="102"/>
      <c r="F971" s="102"/>
      <c r="G971" s="102"/>
      <c r="H971" s="102"/>
      <c r="I971" s="102"/>
      <c r="J971" s="102"/>
      <c r="K971" s="102"/>
      <c r="L971" s="102"/>
      <c r="M971" s="102"/>
      <c r="N971" s="102"/>
      <c r="O971" s="102"/>
      <c r="P971" s="102"/>
      <c r="Q971" s="102"/>
      <c r="R971" s="102"/>
      <c r="S971" s="102"/>
      <c r="T971" s="102"/>
      <c r="U971" s="102"/>
    </row>
    <row r="972" spans="1:21" ht="15.75" customHeight="1" x14ac:dyDescent="0.2">
      <c r="A972" s="102"/>
      <c r="B972" s="102"/>
      <c r="C972" s="64"/>
      <c r="D972" s="102"/>
      <c r="E972" s="102"/>
      <c r="F972" s="102"/>
      <c r="G972" s="102"/>
      <c r="H972" s="102"/>
      <c r="I972" s="102"/>
      <c r="J972" s="102"/>
      <c r="K972" s="102"/>
      <c r="L972" s="102"/>
      <c r="M972" s="102"/>
      <c r="N972" s="102"/>
      <c r="O972" s="102"/>
      <c r="P972" s="102"/>
      <c r="Q972" s="102"/>
      <c r="R972" s="102"/>
      <c r="S972" s="102"/>
      <c r="T972" s="102"/>
      <c r="U972" s="102"/>
    </row>
    <row r="973" spans="1:21" ht="15.75" customHeight="1" x14ac:dyDescent="0.2">
      <c r="A973" s="102"/>
      <c r="B973" s="102"/>
      <c r="C973" s="64"/>
      <c r="D973" s="102"/>
      <c r="E973" s="102"/>
      <c r="F973" s="102"/>
      <c r="G973" s="102"/>
      <c r="H973" s="102"/>
      <c r="I973" s="102"/>
      <c r="J973" s="102"/>
      <c r="K973" s="102"/>
      <c r="L973" s="102"/>
      <c r="M973" s="102"/>
      <c r="N973" s="102"/>
      <c r="O973" s="102"/>
      <c r="P973" s="102"/>
      <c r="Q973" s="102"/>
      <c r="R973" s="102"/>
      <c r="S973" s="102"/>
      <c r="T973" s="102"/>
      <c r="U973" s="102"/>
    </row>
    <row r="974" spans="1:21" ht="15.75" customHeight="1" x14ac:dyDescent="0.2">
      <c r="A974" s="102"/>
      <c r="B974" s="102"/>
      <c r="C974" s="64"/>
      <c r="D974" s="102"/>
      <c r="E974" s="102"/>
      <c r="F974" s="102"/>
      <c r="G974" s="102"/>
      <c r="H974" s="102"/>
      <c r="I974" s="102"/>
      <c r="J974" s="102"/>
      <c r="K974" s="102"/>
      <c r="L974" s="102"/>
      <c r="M974" s="102"/>
      <c r="N974" s="102"/>
      <c r="O974" s="102"/>
      <c r="P974" s="102"/>
      <c r="Q974" s="102"/>
      <c r="R974" s="102"/>
      <c r="S974" s="102"/>
      <c r="T974" s="102"/>
      <c r="U974" s="102"/>
    </row>
    <row r="975" spans="1:21" ht="15.75" customHeight="1" x14ac:dyDescent="0.2">
      <c r="A975" s="102"/>
      <c r="B975" s="102"/>
      <c r="C975" s="64"/>
      <c r="D975" s="102"/>
      <c r="E975" s="102"/>
      <c r="F975" s="102"/>
      <c r="G975" s="102"/>
      <c r="H975" s="102"/>
      <c r="I975" s="102"/>
      <c r="J975" s="102"/>
      <c r="K975" s="102"/>
      <c r="L975" s="102"/>
      <c r="M975" s="102"/>
      <c r="N975" s="102"/>
      <c r="O975" s="102"/>
      <c r="P975" s="102"/>
      <c r="Q975" s="102"/>
      <c r="R975" s="102"/>
      <c r="S975" s="102"/>
      <c r="T975" s="102"/>
      <c r="U975" s="102"/>
    </row>
    <row r="976" spans="1:21" ht="15.75" customHeight="1" x14ac:dyDescent="0.2">
      <c r="A976" s="102"/>
      <c r="B976" s="102"/>
      <c r="C976" s="64"/>
      <c r="D976" s="102"/>
      <c r="E976" s="102"/>
      <c r="F976" s="102"/>
      <c r="G976" s="102"/>
      <c r="H976" s="102"/>
      <c r="I976" s="102"/>
      <c r="J976" s="102"/>
      <c r="K976" s="102"/>
      <c r="L976" s="102"/>
      <c r="M976" s="102"/>
      <c r="N976" s="102"/>
      <c r="O976" s="102"/>
      <c r="P976" s="102"/>
      <c r="Q976" s="102"/>
      <c r="R976" s="102"/>
      <c r="S976" s="102"/>
      <c r="T976" s="102"/>
      <c r="U976" s="102"/>
    </row>
    <row r="977" spans="1:21" ht="15.75" customHeight="1" x14ac:dyDescent="0.2">
      <c r="A977" s="102"/>
      <c r="B977" s="102"/>
      <c r="C977" s="64"/>
      <c r="D977" s="102"/>
      <c r="E977" s="102"/>
      <c r="F977" s="102"/>
      <c r="G977" s="102"/>
      <c r="H977" s="102"/>
      <c r="I977" s="102"/>
      <c r="J977" s="102"/>
      <c r="K977" s="102"/>
      <c r="L977" s="102"/>
      <c r="M977" s="102"/>
      <c r="N977" s="102"/>
      <c r="O977" s="102"/>
      <c r="P977" s="102"/>
      <c r="Q977" s="102"/>
      <c r="R977" s="102"/>
      <c r="S977" s="102"/>
      <c r="T977" s="102"/>
      <c r="U977" s="102"/>
    </row>
    <row r="978" spans="1:21" ht="15.75" customHeight="1" x14ac:dyDescent="0.2">
      <c r="A978" s="102"/>
      <c r="B978" s="102"/>
      <c r="C978" s="64"/>
      <c r="D978" s="102"/>
      <c r="E978" s="102"/>
      <c r="F978" s="102"/>
      <c r="G978" s="102"/>
      <c r="H978" s="102"/>
      <c r="I978" s="102"/>
      <c r="J978" s="102"/>
      <c r="K978" s="102"/>
      <c r="L978" s="102"/>
      <c r="M978" s="102"/>
      <c r="N978" s="102"/>
      <c r="O978" s="102"/>
      <c r="P978" s="102"/>
      <c r="Q978" s="102"/>
      <c r="R978" s="102"/>
      <c r="S978" s="102"/>
      <c r="T978" s="102"/>
      <c r="U978" s="102"/>
    </row>
    <row r="979" spans="1:21" ht="15.75" customHeight="1" x14ac:dyDescent="0.2">
      <c r="A979" s="102"/>
      <c r="B979" s="102"/>
      <c r="C979" s="64"/>
      <c r="D979" s="102"/>
      <c r="E979" s="102"/>
      <c r="F979" s="102"/>
      <c r="G979" s="102"/>
      <c r="H979" s="102"/>
      <c r="I979" s="102"/>
      <c r="J979" s="102"/>
      <c r="K979" s="102"/>
      <c r="L979" s="102"/>
      <c r="M979" s="102"/>
      <c r="N979" s="102"/>
      <c r="O979" s="102"/>
      <c r="P979" s="102"/>
      <c r="Q979" s="102"/>
      <c r="R979" s="102"/>
      <c r="S979" s="102"/>
      <c r="T979" s="102"/>
      <c r="U979" s="102"/>
    </row>
    <row r="980" spans="1:21" ht="15.75" customHeight="1" x14ac:dyDescent="0.2">
      <c r="A980" s="102"/>
      <c r="B980" s="102"/>
      <c r="C980" s="64"/>
      <c r="D980" s="102"/>
      <c r="E980" s="102"/>
      <c r="F980" s="102"/>
      <c r="G980" s="102"/>
      <c r="H980" s="102"/>
      <c r="I980" s="102"/>
      <c r="J980" s="102"/>
      <c r="K980" s="102"/>
      <c r="L980" s="102"/>
      <c r="M980" s="102"/>
      <c r="N980" s="102"/>
      <c r="O980" s="102"/>
      <c r="P980" s="102"/>
      <c r="Q980" s="102"/>
      <c r="R980" s="102"/>
      <c r="S980" s="102"/>
      <c r="T980" s="102"/>
      <c r="U980" s="102"/>
    </row>
    <row r="981" spans="1:21" ht="15.75" customHeight="1" x14ac:dyDescent="0.2">
      <c r="A981" s="102"/>
      <c r="B981" s="102"/>
      <c r="C981" s="64"/>
      <c r="D981" s="102"/>
      <c r="E981" s="102"/>
      <c r="F981" s="102"/>
      <c r="G981" s="102"/>
      <c r="H981" s="102"/>
      <c r="I981" s="102"/>
      <c r="J981" s="102"/>
      <c r="K981" s="102"/>
      <c r="L981" s="102"/>
      <c r="M981" s="102"/>
      <c r="N981" s="102"/>
      <c r="O981" s="102"/>
      <c r="P981" s="102"/>
      <c r="Q981" s="102"/>
      <c r="R981" s="102"/>
      <c r="S981" s="102"/>
      <c r="T981" s="102"/>
      <c r="U981" s="102"/>
    </row>
    <row r="982" spans="1:21" ht="15.75" customHeight="1" x14ac:dyDescent="0.2">
      <c r="A982" s="102"/>
      <c r="B982" s="102"/>
      <c r="C982" s="64"/>
      <c r="D982" s="102"/>
      <c r="E982" s="102"/>
      <c r="F982" s="102"/>
      <c r="G982" s="102"/>
      <c r="H982" s="102"/>
      <c r="I982" s="102"/>
      <c r="J982" s="102"/>
      <c r="K982" s="102"/>
      <c r="L982" s="102"/>
      <c r="M982" s="102"/>
      <c r="N982" s="102"/>
      <c r="O982" s="102"/>
      <c r="P982" s="102"/>
      <c r="Q982" s="102"/>
      <c r="R982" s="102"/>
      <c r="S982" s="102"/>
      <c r="T982" s="102"/>
      <c r="U982" s="102"/>
    </row>
    <row r="983" spans="1:21" ht="15.75" customHeight="1" x14ac:dyDescent="0.2">
      <c r="A983" s="102"/>
      <c r="B983" s="102"/>
      <c r="C983" s="64"/>
      <c r="D983" s="102"/>
      <c r="E983" s="102"/>
      <c r="F983" s="102"/>
      <c r="G983" s="102"/>
      <c r="H983" s="102"/>
      <c r="I983" s="102"/>
      <c r="J983" s="102"/>
      <c r="K983" s="102"/>
      <c r="L983" s="102"/>
      <c r="M983" s="102"/>
      <c r="N983" s="102"/>
      <c r="O983" s="102"/>
      <c r="P983" s="102"/>
      <c r="Q983" s="102"/>
      <c r="R983" s="102"/>
      <c r="S983" s="102"/>
      <c r="T983" s="102"/>
      <c r="U983" s="102"/>
    </row>
    <row r="984" spans="1:21" ht="15.75" customHeight="1" x14ac:dyDescent="0.2">
      <c r="A984" s="102"/>
      <c r="B984" s="102"/>
      <c r="C984" s="64"/>
      <c r="D984" s="102"/>
      <c r="E984" s="102"/>
      <c r="F984" s="102"/>
      <c r="G984" s="102"/>
      <c r="H984" s="102"/>
      <c r="I984" s="102"/>
      <c r="J984" s="102"/>
      <c r="K984" s="102"/>
      <c r="L984" s="102"/>
      <c r="M984" s="102"/>
      <c r="N984" s="102"/>
      <c r="O984" s="102"/>
      <c r="P984" s="102"/>
      <c r="Q984" s="102"/>
      <c r="R984" s="102"/>
      <c r="S984" s="102"/>
      <c r="T984" s="102"/>
      <c r="U984" s="102"/>
    </row>
    <row r="985" spans="1:21" ht="15.75" customHeight="1" x14ac:dyDescent="0.2">
      <c r="A985" s="102"/>
      <c r="B985" s="102"/>
      <c r="C985" s="64"/>
      <c r="D985" s="102"/>
      <c r="E985" s="102"/>
      <c r="F985" s="102"/>
      <c r="G985" s="102"/>
      <c r="H985" s="102"/>
      <c r="I985" s="102"/>
      <c r="J985" s="102"/>
      <c r="K985" s="102"/>
      <c r="L985" s="102"/>
      <c r="M985" s="102"/>
      <c r="N985" s="102"/>
      <c r="O985" s="102"/>
      <c r="P985" s="102"/>
      <c r="Q985" s="102"/>
      <c r="R985" s="102"/>
      <c r="S985" s="102"/>
      <c r="T985" s="102"/>
      <c r="U985" s="102"/>
    </row>
    <row r="986" spans="1:21" ht="15.75" customHeight="1" x14ac:dyDescent="0.2">
      <c r="A986" s="102"/>
      <c r="B986" s="102"/>
      <c r="C986" s="64"/>
      <c r="D986" s="102"/>
      <c r="E986" s="102"/>
      <c r="F986" s="102"/>
      <c r="G986" s="102"/>
      <c r="H986" s="102"/>
      <c r="I986" s="102"/>
      <c r="J986" s="102"/>
      <c r="K986" s="102"/>
      <c r="L986" s="102"/>
      <c r="M986" s="102"/>
      <c r="N986" s="102"/>
      <c r="O986" s="102"/>
      <c r="P986" s="102"/>
      <c r="Q986" s="102"/>
      <c r="R986" s="102"/>
      <c r="S986" s="102"/>
      <c r="T986" s="102"/>
      <c r="U986" s="102"/>
    </row>
    <row r="987" spans="1:21" ht="15.75" customHeight="1" x14ac:dyDescent="0.2">
      <c r="A987" s="102"/>
      <c r="B987" s="102"/>
      <c r="C987" s="64"/>
      <c r="D987" s="102"/>
      <c r="E987" s="102"/>
      <c r="F987" s="102"/>
      <c r="G987" s="102"/>
      <c r="H987" s="102"/>
      <c r="I987" s="102"/>
      <c r="J987" s="102"/>
      <c r="K987" s="102"/>
      <c r="L987" s="102"/>
      <c r="M987" s="102"/>
      <c r="N987" s="102"/>
      <c r="O987" s="102"/>
      <c r="P987" s="102"/>
      <c r="Q987" s="102"/>
      <c r="R987" s="102"/>
      <c r="S987" s="102"/>
      <c r="T987" s="102"/>
      <c r="U987" s="102"/>
    </row>
    <row r="988" spans="1:21" ht="15.75" customHeight="1" x14ac:dyDescent="0.2">
      <c r="A988" s="102"/>
      <c r="B988" s="102"/>
      <c r="C988" s="64"/>
      <c r="D988" s="102"/>
      <c r="E988" s="102"/>
      <c r="F988" s="102"/>
      <c r="G988" s="102"/>
      <c r="H988" s="102"/>
      <c r="I988" s="102"/>
      <c r="J988" s="102"/>
      <c r="K988" s="102"/>
      <c r="L988" s="102"/>
      <c r="M988" s="102"/>
      <c r="N988" s="102"/>
      <c r="O988" s="102"/>
      <c r="P988" s="102"/>
      <c r="Q988" s="102"/>
      <c r="R988" s="102"/>
      <c r="S988" s="102"/>
      <c r="T988" s="102"/>
      <c r="U988" s="102"/>
    </row>
    <row r="989" spans="1:21" ht="15.75" customHeight="1" x14ac:dyDescent="0.2">
      <c r="A989" s="102"/>
      <c r="B989" s="102"/>
      <c r="C989" s="64"/>
      <c r="D989" s="102"/>
      <c r="E989" s="102"/>
      <c r="F989" s="102"/>
      <c r="G989" s="102"/>
      <c r="H989" s="102"/>
      <c r="I989" s="102"/>
      <c r="J989" s="102"/>
      <c r="K989" s="102"/>
      <c r="L989" s="102"/>
      <c r="M989" s="102"/>
      <c r="N989" s="102"/>
      <c r="O989" s="102"/>
      <c r="P989" s="102"/>
      <c r="Q989" s="102"/>
      <c r="R989" s="102"/>
      <c r="S989" s="102"/>
      <c r="T989" s="102"/>
      <c r="U989" s="102"/>
    </row>
    <row r="990" spans="1:21" ht="15.75" customHeight="1" x14ac:dyDescent="0.2">
      <c r="A990" s="102"/>
      <c r="B990" s="102"/>
      <c r="C990" s="64"/>
      <c r="D990" s="102"/>
      <c r="E990" s="102"/>
      <c r="F990" s="102"/>
      <c r="G990" s="102"/>
      <c r="H990" s="102"/>
      <c r="I990" s="102"/>
      <c r="J990" s="102"/>
      <c r="K990" s="102"/>
      <c r="L990" s="102"/>
      <c r="M990" s="102"/>
      <c r="N990" s="102"/>
      <c r="O990" s="102"/>
      <c r="P990" s="102"/>
      <c r="Q990" s="102"/>
      <c r="R990" s="102"/>
      <c r="S990" s="102"/>
      <c r="T990" s="102"/>
      <c r="U990" s="102"/>
    </row>
    <row r="991" spans="1:21" ht="15.75" customHeight="1" x14ac:dyDescent="0.2">
      <c r="A991" s="102"/>
      <c r="B991" s="102"/>
      <c r="C991" s="64"/>
      <c r="D991" s="102"/>
      <c r="E991" s="102"/>
      <c r="F991" s="102"/>
      <c r="G991" s="102"/>
      <c r="H991" s="102"/>
      <c r="I991" s="102"/>
      <c r="J991" s="102"/>
      <c r="K991" s="102"/>
      <c r="L991" s="102"/>
      <c r="M991" s="102"/>
      <c r="N991" s="102"/>
      <c r="O991" s="102"/>
      <c r="P991" s="102"/>
      <c r="Q991" s="102"/>
      <c r="R991" s="102"/>
      <c r="S991" s="102"/>
      <c r="T991" s="102"/>
      <c r="U991" s="102"/>
    </row>
    <row r="992" spans="1:21" ht="15.75" customHeight="1" x14ac:dyDescent="0.2">
      <c r="A992" s="102"/>
      <c r="B992" s="102"/>
      <c r="C992" s="64"/>
      <c r="D992" s="102"/>
      <c r="E992" s="102"/>
      <c r="F992" s="102"/>
      <c r="G992" s="102"/>
      <c r="H992" s="102"/>
      <c r="I992" s="102"/>
      <c r="J992" s="102"/>
      <c r="K992" s="102"/>
      <c r="L992" s="102"/>
      <c r="M992" s="102"/>
      <c r="N992" s="102"/>
      <c r="O992" s="102"/>
      <c r="P992" s="102"/>
      <c r="Q992" s="102"/>
      <c r="R992" s="102"/>
      <c r="S992" s="102"/>
      <c r="T992" s="102"/>
      <c r="U992" s="102"/>
    </row>
    <row r="993" spans="1:21" ht="15.75" customHeight="1" x14ac:dyDescent="0.2">
      <c r="A993" s="102"/>
      <c r="B993" s="102"/>
      <c r="C993" s="64"/>
      <c r="D993" s="102"/>
      <c r="E993" s="102"/>
      <c r="F993" s="102"/>
      <c r="G993" s="102"/>
      <c r="H993" s="102"/>
      <c r="I993" s="102"/>
      <c r="J993" s="102"/>
      <c r="K993" s="102"/>
      <c r="L993" s="102"/>
      <c r="M993" s="102"/>
      <c r="N993" s="102"/>
      <c r="O993" s="102"/>
      <c r="P993" s="102"/>
      <c r="Q993" s="102"/>
      <c r="R993" s="102"/>
      <c r="S993" s="102"/>
      <c r="T993" s="102"/>
      <c r="U993" s="102"/>
    </row>
  </sheetData>
  <sheetProtection algorithmName="SHA-512" hashValue="LuvI6nepUd8FHxnshIeq4T4no7TzXjNFkojhQT+3GF4oqIwMN+xmWwRkV3VJGi5sdUf/WzrGbA87b6zeLtTzgQ==" saltValue="seQvhAcp5g/9BKJ3sJsWB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1:E1 G1:XFD1" name="Range1_1"/>
    <protectedRange algorithmName="SHA-512" hashValue="R8frfBQ/MhInQYm+jLEgMwgPwCkrGPIUaxyIFLRSCn/+fIsUU6bmJDax/r7gTh2PEAEvgODYwg0rRRjqSM/oww==" saltValue="tbZzHO5lCNHCDH5y3XGZag==" spinCount="100000" sqref="F1" name="Range1_2"/>
  </protectedRanges>
  <mergeCells count="1">
    <mergeCell ref="A2:D2"/>
  </mergeCells>
  <conditionalFormatting sqref="D5:D109">
    <cfRule type="cellIs" dxfId="0" priority="1" operator="lessThan">
      <formula>-0.001</formula>
    </cfRule>
  </conditionalFormatting>
  <pageMargins left="0.23622047244094491" right="0.62992125984251968" top="0.74803149606299213" bottom="0.74803149606299213" header="0.31496062992125984" footer="0.31496062992125984"/>
  <pageSetup paperSize="9" scale="74" orientation="portrait" r:id="rId1"/>
  <headerFooter>
    <oddFooter>&amp;RStranica: &amp;P od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8" ma:contentTypeDescription="Create a new document." ma:contentTypeScope="" ma:versionID="2d0f00e1098db2a23cff2297bf61aed8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b95f73f15214a88c23f46f071f0addfa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5D8D5-C0AA-4B6D-98FC-EF0AA49A91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90DAC2-6ED8-485D-9B77-C04EE93A01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12</vt:i4>
      </vt:variant>
    </vt:vector>
  </HeadingPairs>
  <TitlesOfParts>
    <vt:vector size="18" baseType="lpstr">
      <vt:lpstr>Skriveni</vt:lpstr>
      <vt:lpstr>PR-RAS</vt:lpstr>
      <vt:lpstr>BILANCA</vt:lpstr>
      <vt:lpstr>RAS-funkcijski</vt:lpstr>
      <vt:lpstr>P-VRIO</vt:lpstr>
      <vt:lpstr>OBVEZE</vt:lpstr>
      <vt:lpstr>BILANCA!Ispis_naslova</vt:lpstr>
      <vt:lpstr>OBVEZE!Ispis_naslova</vt:lpstr>
      <vt:lpstr>'PR-RAS'!Ispis_naslova</vt:lpstr>
      <vt:lpstr>'P-VRIO'!Ispis_naslova</vt:lpstr>
      <vt:lpstr>'RAS-funkcijski'!Ispis_naslova</vt:lpstr>
      <vt:lpstr>BILANCA!Podrucje_ispisa</vt:lpstr>
      <vt:lpstr>OBVEZE!Podrucje_ispisa</vt:lpstr>
      <vt:lpstr>'PR-RAS'!Podrucje_ispisa</vt:lpstr>
      <vt:lpstr>'P-VRIO'!Podrucje_ispisa</vt:lpstr>
      <vt:lpstr>'RAS-funkcijski'!Podrucje_ispisa</vt:lpstr>
      <vt:lpstr>OBVEZE!Z_20966C26_2FB0_458A_A419_418535DD5D43_.wvu.PrintArea</vt:lpstr>
      <vt:lpstr>OBVEZE!Z_20966C26_2FB0_458A_A419_418535DD5D43_.wvu.PrintTitles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Agatić</dc:creator>
  <cp:lastModifiedBy>SANDRA ŽUPANIĆ</cp:lastModifiedBy>
  <cp:lastPrinted>2026-07-08T08:42:03Z</cp:lastPrinted>
  <dcterms:created xsi:type="dcterms:W3CDTF">2022-04-01T05:14:30Z</dcterms:created>
  <dcterms:modified xsi:type="dcterms:W3CDTF">2026-07-30T09:45:46Z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21.4.26. Obrasci_financijskih_izvjestaja_v_8.4.0.xlsx</vt:lpwstr>
  </property>
</Properties>
</file>